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activeTab="2"/>
  </bookViews>
  <sheets>
    <sheet name="User Guidance" sheetId="1" r:id="rId1"/>
    <sheet name="User Identification" sheetId="2" r:id="rId2"/>
    <sheet name="Installation page(s)" sheetId="3" r:id="rId3"/>
    <sheet name="GWPcalculator" sheetId="4" r:id="rId4"/>
    <sheet name="Datasheet" sheetId="5" state="hidden" r:id="rId5"/>
  </sheets>
  <definedNames>
    <definedName name="Activities">'Datasheet'!$O$7:$O$22</definedName>
    <definedName name="Circuit">'Datasheet'!$S$7:$S$10</definedName>
    <definedName name="Detection">'Datasheet'!$Q$7:$Q$14</definedName>
    <definedName name="Equipment">'Datasheet'!$Y$7:$Y$14</definedName>
    <definedName name="Fluids">'Datasheet'!$C$4:$C$149</definedName>
    <definedName name="Function">'Datasheet'!$W$7:$W$11</definedName>
    <definedName name="YESorNo">'Datasheet'!$U$7:$U$9</definedName>
  </definedNames>
  <calcPr fullCalcOnLoad="1"/>
</workbook>
</file>

<file path=xl/sharedStrings.xml><?xml version="1.0" encoding="utf-8"?>
<sst xmlns="http://schemas.openxmlformats.org/spreadsheetml/2006/main" count="833" uniqueCount="498">
  <si>
    <t xml:space="preserve">Installation </t>
  </si>
  <si>
    <t>Name:</t>
  </si>
  <si>
    <t>Address:</t>
  </si>
  <si>
    <t>Place:</t>
  </si>
  <si>
    <t>Country:</t>
  </si>
  <si>
    <t>Modification dates</t>
  </si>
  <si>
    <t>Status Active:</t>
  </si>
  <si>
    <t>No</t>
  </si>
  <si>
    <t>Yes</t>
  </si>
  <si>
    <t>Circuit #</t>
  </si>
  <si>
    <t>Fluid</t>
  </si>
  <si>
    <t>Hermetic</t>
  </si>
  <si>
    <t>Nominal Charge</t>
  </si>
  <si>
    <t>Added kg</t>
  </si>
  <si>
    <t>Recovered kg</t>
  </si>
  <si>
    <t>kg</t>
  </si>
  <si>
    <t>Type</t>
  </si>
  <si>
    <t>Nomenclature</t>
  </si>
  <si>
    <t>Formula</t>
  </si>
  <si>
    <t>CAS number</t>
  </si>
  <si>
    <t>Common chemical name</t>
  </si>
  <si>
    <t>Molecular Weight</t>
  </si>
  <si>
    <t>GWP (SAR)</t>
  </si>
  <si>
    <t>GWP (AR4)</t>
  </si>
  <si>
    <t>GWP (AR5)</t>
  </si>
  <si>
    <t>PFC</t>
  </si>
  <si>
    <t>CF3-CF2-CF2-CF3</t>
  </si>
  <si>
    <t>355-25-9</t>
  </si>
  <si>
    <t>Decafluorobutane; Perfluorobutane; R-3-1-10</t>
  </si>
  <si>
    <t>CF3-CF2-CF2-CF2-CF3</t>
  </si>
  <si>
    <t>678-26-2</t>
  </si>
  <si>
    <t>Dodecafluoropentane; Perfluoropentane; R-4-1-12</t>
  </si>
  <si>
    <t>CF3-CF2-CF2-CF2-CF2-CF3</t>
  </si>
  <si>
    <t>355-42-0</t>
  </si>
  <si>
    <t>Tetradecafluorohexane; Perfluorohexane; R-5-1-14</t>
  </si>
  <si>
    <t>HCFC</t>
  </si>
  <si>
    <t>CHCl2F</t>
  </si>
  <si>
    <t>75-43-4</t>
  </si>
  <si>
    <t>Dichlorofluoromethane; R-21</t>
  </si>
  <si>
    <t>CHClF2</t>
  </si>
  <si>
    <t>75-45-6</t>
  </si>
  <si>
    <t>Chlorodifluoromethane</t>
  </si>
  <si>
    <t>HFC</t>
  </si>
  <si>
    <t>CHF3</t>
  </si>
  <si>
    <t>75-46-7</t>
  </si>
  <si>
    <t>Trifluoromethane; Fluoroform; R-23</t>
  </si>
  <si>
    <t>HCC</t>
  </si>
  <si>
    <t>CH2F2</t>
  </si>
  <si>
    <t>75-10-5</t>
  </si>
  <si>
    <t>Difluoromethane; R-32</t>
  </si>
  <si>
    <t>CH3F</t>
  </si>
  <si>
    <t>593-53-3</t>
  </si>
  <si>
    <t>Fluoromethane; R-41</t>
  </si>
  <si>
    <t>CF3-CF2-CHF-CHF-CF3</t>
  </si>
  <si>
    <t>138495-42-8</t>
  </si>
  <si>
    <t>1,1,1,2,2,3,4,5,5,5-Decafluoropentane</t>
  </si>
  <si>
    <t>CFC</t>
  </si>
  <si>
    <t>CCl2F-CClF2</t>
  </si>
  <si>
    <t>76-13-1</t>
  </si>
  <si>
    <t>1,1,2-Trichlorotrifluoroethane; R-113</t>
  </si>
  <si>
    <t>CClF2-CClF2</t>
  </si>
  <si>
    <t>76-14-2</t>
  </si>
  <si>
    <t>1,2-Dichlorotetrafluoroethane; R-114</t>
  </si>
  <si>
    <t>CClF2-CF3</t>
  </si>
  <si>
    <t>76-15-3</t>
  </si>
  <si>
    <t>Chloropentafluoroethane; R-115</t>
  </si>
  <si>
    <t>CF3-CF3</t>
  </si>
  <si>
    <t>76-16-4</t>
  </si>
  <si>
    <t>Hexafluoroethane; R-116</t>
  </si>
  <si>
    <t>CHCl2-CClF2</t>
  </si>
  <si>
    <t>354-21-2</t>
  </si>
  <si>
    <t>1,1,2-Trichloro-2,2-difluoroethane; R-122</t>
  </si>
  <si>
    <t>CHClF-CCl2F</t>
  </si>
  <si>
    <t>354-15-4</t>
  </si>
  <si>
    <t>1,1,2-Trichloro-1,2-difluoroethane; R-122a</t>
  </si>
  <si>
    <t>CHCl2-CF3</t>
  </si>
  <si>
    <t>306-83-2</t>
  </si>
  <si>
    <t>2,2-Dichloro-1,1,1-trifluoroethane; R-123</t>
  </si>
  <si>
    <t>CHClF-CClF2</t>
  </si>
  <si>
    <t>354-23-4</t>
  </si>
  <si>
    <t>1,2-Dichloro-1,1,2-trifluoroethane; R-123a</t>
  </si>
  <si>
    <t>CHClF-CF3</t>
  </si>
  <si>
    <t>2837-89-0</t>
  </si>
  <si>
    <t>2-Chloro-1,1,1,2-tetrafluoroethane; R-124</t>
  </si>
  <si>
    <t>CHF2-CF3</t>
  </si>
  <si>
    <t>354-33-6</t>
  </si>
  <si>
    <t>Pentafluoroethane; R-125</t>
  </si>
  <si>
    <t>CCl2F-CH2F</t>
  </si>
  <si>
    <t>1842-05-3</t>
  </si>
  <si>
    <t>1,1-Dichloro-1,2-difluoroethane; R-132c</t>
  </si>
  <si>
    <t>CHF2-CHF2</t>
  </si>
  <si>
    <t>359-35-3</t>
  </si>
  <si>
    <t>1,1,2,2-Tetrafluoroethane; R134</t>
  </si>
  <si>
    <t>CH2F-CF3</t>
  </si>
  <si>
    <t>811-97-2</t>
  </si>
  <si>
    <t>1,1,1,2-Tetrafluoroethane; R-134a</t>
  </si>
  <si>
    <t>CCl3-CH3</t>
  </si>
  <si>
    <t>71-55-6</t>
  </si>
  <si>
    <t>1,1,1-Trichloroethane; Methyl chloroform; R-140a</t>
  </si>
  <si>
    <t>CCl2F-CH3</t>
  </si>
  <si>
    <t>1717-00-6</t>
  </si>
  <si>
    <t>1,1-Dichloro-1-fluoroethane; R-141b</t>
  </si>
  <si>
    <t>CClF2-CH3</t>
  </si>
  <si>
    <t>75-68-3</t>
  </si>
  <si>
    <t>1-Chloro-1,1-difluoroethane; R-142b</t>
  </si>
  <si>
    <t>CHF2-CH2F</t>
  </si>
  <si>
    <t>430-66-0</t>
  </si>
  <si>
    <t>1,1,2-Trifluoroethane; R-143</t>
  </si>
  <si>
    <t>CF3-CH3</t>
  </si>
  <si>
    <t>420-46-2</t>
  </si>
  <si>
    <t>1,1,1-Trifluoroethane; R-143a</t>
  </si>
  <si>
    <t>CH2Cl-CH2Cl</t>
  </si>
  <si>
    <t>107-06-2</t>
  </si>
  <si>
    <t>1,2-Dichloroethane; R-150</t>
  </si>
  <si>
    <t>CH2F-CH2F</t>
  </si>
  <si>
    <t>624-72-6</t>
  </si>
  <si>
    <t>1,2-Difluoroethane; R-152</t>
  </si>
  <si>
    <t>CHF2-CH3</t>
  </si>
  <si>
    <t>75-37-6</t>
  </si>
  <si>
    <t>1,1-Difluoroethane; R-152a</t>
  </si>
  <si>
    <t>CH2F-CH3</t>
  </si>
  <si>
    <t>353-36-6</t>
  </si>
  <si>
    <t>Fluoroethane; R-161</t>
  </si>
  <si>
    <t>HC</t>
  </si>
  <si>
    <t>CH3-CH3</t>
  </si>
  <si>
    <t>74-84-0</t>
  </si>
  <si>
    <t>Ethane; R-170</t>
  </si>
  <si>
    <t>CF3-CF2-CF3</t>
  </si>
  <si>
    <t>76-19-7</t>
  </si>
  <si>
    <t>Octofluoropropane; Perfluoropropane; R-218</t>
  </si>
  <si>
    <t>CF3–CF2-CCl2H</t>
  </si>
  <si>
    <t>422-56-0</t>
  </si>
  <si>
    <t>3,3-Dichloro-1,1,1,2,2-pentafluoropropane; R-225ca</t>
  </si>
  <si>
    <t>CClF2-CF2-CClFH</t>
  </si>
  <si>
    <t>507-55-1</t>
  </si>
  <si>
    <t>1,3-Dichloro-1,1,2,2,3-pentafluoropropane; R-225cb</t>
  </si>
  <si>
    <t>CF3-CHF-CF3</t>
  </si>
  <si>
    <t>431-89-0</t>
  </si>
  <si>
    <t>1,1,1,2,3,3,3-Heptafluoropropane; R-227ea</t>
  </si>
  <si>
    <t xml:space="preserve">CH2F–CF2-CF3 </t>
  </si>
  <si>
    <t>677-56-5</t>
  </si>
  <si>
    <t>1,1,1,2,2,3-Hexafluoropropane; R-236cb</t>
  </si>
  <si>
    <t>CF3-CHF-CHF2</t>
  </si>
  <si>
    <t>431-63-0</t>
  </si>
  <si>
    <t>1,1,1,2,3,3-Hexafluoropropane</t>
  </si>
  <si>
    <t>CF3-CH2-CF3</t>
  </si>
  <si>
    <t>690-39-1</t>
  </si>
  <si>
    <t>1,1,1,3,3,3-Hexafluoropropane; R-236fa</t>
  </si>
  <si>
    <t>CF3-CF2-CH3</t>
  </si>
  <si>
    <t>1814-88-6</t>
  </si>
  <si>
    <t>Pentafluoropropane; R-245cb</t>
  </si>
  <si>
    <t>CF3-CHF-CH2F</t>
  </si>
  <si>
    <t>431-31-2</t>
  </si>
  <si>
    <t>1,1,1,2,3-Pentafluoropropane; R-245eb</t>
  </si>
  <si>
    <t>CF3-CH2-CHF2</t>
  </si>
  <si>
    <t>460-73-1</t>
  </si>
  <si>
    <t>1,1,1,3,3-Pentafluoropropane; R-245fa</t>
  </si>
  <si>
    <t>CF3-CH2-CH3</t>
  </si>
  <si>
    <t/>
  </si>
  <si>
    <t>1,1,1-Trifluoropropane</t>
  </si>
  <si>
    <t>CH3-CF2-CH3</t>
  </si>
  <si>
    <t>420-45-1</t>
  </si>
  <si>
    <t>2,2-Difluoropropane</t>
  </si>
  <si>
    <t>CH3-CH2-CH3</t>
  </si>
  <si>
    <t>-CF2-CF2-CF2-CF2-</t>
  </si>
  <si>
    <t>115-25-3</t>
  </si>
  <si>
    <t>Octafluorocyclobutane; Perfluorocyclobutane; R-318</t>
  </si>
  <si>
    <t>CH3-CF2-CH2-CF3</t>
  </si>
  <si>
    <t>406-58-6</t>
  </si>
  <si>
    <t>1,1,1,3,3-Pentafluorobutane; R-365mfc</t>
  </si>
  <si>
    <t>CH3-CH2-CH2-CH3</t>
  </si>
  <si>
    <t>CH2=CH2</t>
  </si>
  <si>
    <t>74-85-1</t>
  </si>
  <si>
    <t>Ethene; Ethylene</t>
  </si>
  <si>
    <t>HFO</t>
  </si>
  <si>
    <t>CF3-CF=CH2</t>
  </si>
  <si>
    <t>754-12-1</t>
  </si>
  <si>
    <t>2,3,3,3-Tetrafluoro-1-propene</t>
  </si>
  <si>
    <t>CF3-CH=CFH</t>
  </si>
  <si>
    <t>29118-24-9 1645-83-6</t>
  </si>
  <si>
    <t>(1E)-1,3,3,3-Tetrafluoro-1-propene</t>
  </si>
  <si>
    <t>C3H6</t>
  </si>
  <si>
    <t>CF3-CH=CH-CF3</t>
  </si>
  <si>
    <t>407-60-3</t>
  </si>
  <si>
    <t>1,1,1,4,4,4-hexafluoro-2-butene</t>
  </si>
  <si>
    <t>R-21</t>
  </si>
  <si>
    <t>R-22</t>
  </si>
  <si>
    <t>R-23</t>
  </si>
  <si>
    <t>activity type</t>
  </si>
  <si>
    <t>Direct: Type of sensor</t>
  </si>
  <si>
    <t>sensitivity of sensor ppm</t>
  </si>
  <si>
    <t>Name of Service Engineer</t>
  </si>
  <si>
    <t>Registration number</t>
  </si>
  <si>
    <t>Signature on file</t>
  </si>
  <si>
    <t>Comments</t>
  </si>
  <si>
    <t>Activities</t>
  </si>
  <si>
    <t>Commissioning</t>
  </si>
  <si>
    <t>Inspection</t>
  </si>
  <si>
    <t>Leak Detection</t>
  </si>
  <si>
    <t>Service on circuit</t>
  </si>
  <si>
    <t>Leak Repair</t>
  </si>
  <si>
    <t>Re-check after leak repair</t>
  </si>
  <si>
    <t>System modification</t>
  </si>
  <si>
    <t>Recovery of Fluid</t>
  </si>
  <si>
    <t>Change of Lubricant</t>
  </si>
  <si>
    <t>Replacement of Compressor</t>
  </si>
  <si>
    <t>Replacement of HX</t>
  </si>
  <si>
    <t>Decommissioning</t>
  </si>
  <si>
    <t>Non-system intrusive</t>
  </si>
  <si>
    <t>Other, please enter activity</t>
  </si>
  <si>
    <t>GWP</t>
  </si>
  <si>
    <t>R-32</t>
  </si>
  <si>
    <t>R-41</t>
  </si>
  <si>
    <t>R-113</t>
  </si>
  <si>
    <t>R-43-10mee</t>
  </si>
  <si>
    <t>R-114</t>
  </si>
  <si>
    <t>R-115</t>
  </si>
  <si>
    <t>R-116</t>
  </si>
  <si>
    <t>R-122</t>
  </si>
  <si>
    <t>R-122a</t>
  </si>
  <si>
    <t>R-123</t>
  </si>
  <si>
    <t>R-123a</t>
  </si>
  <si>
    <t>R-124</t>
  </si>
  <si>
    <t>R-125</t>
  </si>
  <si>
    <t>R-132c</t>
  </si>
  <si>
    <t>R-134</t>
  </si>
  <si>
    <t>R-134a</t>
  </si>
  <si>
    <t>R-140a</t>
  </si>
  <si>
    <t>R-141b</t>
  </si>
  <si>
    <t>R-142b</t>
  </si>
  <si>
    <t>R-143</t>
  </si>
  <si>
    <t>R-143a</t>
  </si>
  <si>
    <t>R-150</t>
  </si>
  <si>
    <t>R-152</t>
  </si>
  <si>
    <t>R-161</t>
  </si>
  <si>
    <t>R-170</t>
  </si>
  <si>
    <t>R-218</t>
  </si>
  <si>
    <t>R-225ca</t>
  </si>
  <si>
    <t>R-225cb</t>
  </si>
  <si>
    <t>R-227ea</t>
  </si>
  <si>
    <t>R-236cb</t>
  </si>
  <si>
    <t>R-236ea</t>
  </si>
  <si>
    <t>R-236fa</t>
  </si>
  <si>
    <t>R-245cb</t>
  </si>
  <si>
    <t>R-245eb</t>
  </si>
  <si>
    <t>R-245fa</t>
  </si>
  <si>
    <t>R-263fb</t>
  </si>
  <si>
    <t>R-272ca</t>
  </si>
  <si>
    <t>R-290</t>
  </si>
  <si>
    <t>R-C318</t>
  </si>
  <si>
    <t>R-365mfc</t>
  </si>
  <si>
    <t>R-600</t>
  </si>
  <si>
    <t>R-600a</t>
  </si>
  <si>
    <t>R-601</t>
  </si>
  <si>
    <t>R-601a</t>
  </si>
  <si>
    <t>R-610</t>
  </si>
  <si>
    <t>R-611</t>
  </si>
  <si>
    <t>R-702</t>
  </si>
  <si>
    <t>R-717</t>
  </si>
  <si>
    <t>R-1150</t>
  </si>
  <si>
    <t>R-1234yf</t>
  </si>
  <si>
    <t>R-1234zeE</t>
  </si>
  <si>
    <t>R-1270</t>
  </si>
  <si>
    <t>R-1336mzz</t>
  </si>
  <si>
    <t>PFC-14</t>
  </si>
  <si>
    <t>CF4</t>
  </si>
  <si>
    <t>R-31-10 (PFC-3-1-10)</t>
  </si>
  <si>
    <t>R-41-12 (PFC 4-1-12)</t>
  </si>
  <si>
    <t>R-51-14 (PFC 5-1-14)</t>
  </si>
  <si>
    <t>tetrafluoromethane; Perfluoromethane, carbon tetrafluoride</t>
  </si>
  <si>
    <t>R-1233zd</t>
  </si>
  <si>
    <t>C3H2C1F3</t>
  </si>
  <si>
    <t>R-1233xf</t>
  </si>
  <si>
    <t>propane</t>
  </si>
  <si>
    <t>butane</t>
  </si>
  <si>
    <t>isobutane</t>
  </si>
  <si>
    <t>CH(CH3)2CH3</t>
  </si>
  <si>
    <t>CH3CH2CH2CH2CH3</t>
  </si>
  <si>
    <t>pentane</t>
  </si>
  <si>
    <t>isopentane</t>
  </si>
  <si>
    <t>(CH3)2CHCH2CH3</t>
  </si>
  <si>
    <t>ethoxyethane; diethyl ether</t>
  </si>
  <si>
    <t>CH3CH2OCH2CH3</t>
  </si>
  <si>
    <t>methyl formate</t>
  </si>
  <si>
    <t>HCOOCH3</t>
  </si>
  <si>
    <t>H2</t>
  </si>
  <si>
    <t>hydrogen</t>
  </si>
  <si>
    <t>NH3</t>
  </si>
  <si>
    <t>ammonia</t>
  </si>
  <si>
    <t>propylene</t>
  </si>
  <si>
    <t>inspection method</t>
  </si>
  <si>
    <t>GWP calculator</t>
  </si>
  <si>
    <t># %</t>
  </si>
  <si>
    <t>MIX</t>
  </si>
  <si>
    <t>Fluid Recovered kg</t>
  </si>
  <si>
    <t>Fluid added kg</t>
  </si>
  <si>
    <t>Date dd/mm/yyyy</t>
  </si>
  <si>
    <t>Select</t>
  </si>
  <si>
    <t>Portable Sensor</t>
  </si>
  <si>
    <t>Fixed Sensor</t>
  </si>
  <si>
    <t>Pressure test (Nitrogen)</t>
  </si>
  <si>
    <t>Soap</t>
  </si>
  <si>
    <t>Visual</t>
  </si>
  <si>
    <t>Other, please specify</t>
  </si>
  <si>
    <t>Not Applicable</t>
  </si>
  <si>
    <t>Manufacturer/ID/Registration nr:</t>
  </si>
  <si>
    <t>In service since:</t>
  </si>
  <si>
    <t>*If the fluid is not in this list, use the GWP calculator!!!</t>
  </si>
  <si>
    <t>GWP calc. 1</t>
  </si>
  <si>
    <t>GWP calc. 2</t>
  </si>
  <si>
    <t>GWP calc. 3</t>
  </si>
  <si>
    <t>GWP Calculator 1</t>
  </si>
  <si>
    <t>Fluid name</t>
  </si>
  <si>
    <t>? 100% ?</t>
  </si>
  <si>
    <t>GWP Calculator 2</t>
  </si>
  <si>
    <t>GWP Calculator 3</t>
  </si>
  <si>
    <t>R-152a</t>
  </si>
  <si>
    <t>R401A</t>
  </si>
  <si>
    <t>R401B</t>
  </si>
  <si>
    <t>R401C</t>
  </si>
  <si>
    <t>R402A</t>
  </si>
  <si>
    <t>R402B</t>
  </si>
  <si>
    <t>R404A</t>
  </si>
  <si>
    <t>R405A</t>
  </si>
  <si>
    <t>R406A</t>
  </si>
  <si>
    <t>R407A</t>
  </si>
  <si>
    <t>R407B</t>
  </si>
  <si>
    <t>R407C</t>
  </si>
  <si>
    <t>R407D</t>
  </si>
  <si>
    <t>R407E</t>
  </si>
  <si>
    <t>R407F</t>
  </si>
  <si>
    <t>R408A</t>
  </si>
  <si>
    <t>R409A</t>
  </si>
  <si>
    <t>R409B</t>
  </si>
  <si>
    <t>R410A</t>
  </si>
  <si>
    <t>R410B</t>
  </si>
  <si>
    <t>R411A</t>
  </si>
  <si>
    <t>R411B</t>
  </si>
  <si>
    <t>R413A</t>
  </si>
  <si>
    <t>R414A</t>
  </si>
  <si>
    <t>R414B</t>
  </si>
  <si>
    <t>R415A</t>
  </si>
  <si>
    <t>R415B</t>
  </si>
  <si>
    <t>R416A</t>
  </si>
  <si>
    <t>R417A</t>
  </si>
  <si>
    <t>R403A</t>
  </si>
  <si>
    <t>R403B</t>
  </si>
  <si>
    <t>R417B</t>
  </si>
  <si>
    <t>R417C</t>
  </si>
  <si>
    <t>R418A</t>
  </si>
  <si>
    <t>R420A</t>
  </si>
  <si>
    <t>R421A</t>
  </si>
  <si>
    <t>R421B</t>
  </si>
  <si>
    <t>R422A</t>
  </si>
  <si>
    <t>R422C</t>
  </si>
  <si>
    <t>R422D</t>
  </si>
  <si>
    <t>R422E</t>
  </si>
  <si>
    <t>R423A</t>
  </si>
  <si>
    <t>R425A</t>
  </si>
  <si>
    <t>R426A</t>
  </si>
  <si>
    <t>R427A</t>
  </si>
  <si>
    <t>R428A</t>
  </si>
  <si>
    <t>R430A</t>
  </si>
  <si>
    <t>R431A</t>
  </si>
  <si>
    <t>R433A</t>
  </si>
  <si>
    <t>R433B</t>
  </si>
  <si>
    <t>R433C</t>
  </si>
  <si>
    <t>R436A</t>
  </si>
  <si>
    <t>R436B</t>
  </si>
  <si>
    <t>R437A</t>
  </si>
  <si>
    <t>R439A</t>
  </si>
  <si>
    <t>R440A</t>
  </si>
  <si>
    <t>R441A</t>
  </si>
  <si>
    <t>R443A</t>
  </si>
  <si>
    <t>R444A</t>
  </si>
  <si>
    <t>R502</t>
  </si>
  <si>
    <t>R504</t>
  </si>
  <si>
    <t>R507A</t>
  </si>
  <si>
    <t>R508A</t>
  </si>
  <si>
    <t>R508B</t>
  </si>
  <si>
    <t>R509A</t>
  </si>
  <si>
    <t>R511A</t>
  </si>
  <si>
    <t>R512A</t>
  </si>
  <si>
    <t>R-744</t>
  </si>
  <si>
    <t>User Guidance</t>
  </si>
  <si>
    <t>Please read this guidance carefully as it will assist you in using the tool correctly</t>
  </si>
  <si>
    <t>After reading this guidance, please proceed and fill out the User Identification sheet first.</t>
  </si>
  <si>
    <t>This tool uses colour codes to guide you through its use</t>
  </si>
  <si>
    <t>Yellow boxes provide a selection option. You do not have to use the selection and can enter information as desired</t>
  </si>
  <si>
    <t>We recommend that you keep a back-up blank copy of this tool, as well a back-up of each updated sheet</t>
  </si>
  <si>
    <t>Installation page</t>
  </si>
  <si>
    <t>The installation page contains two blocks:</t>
  </si>
  <si>
    <t>The top box holds fixed data of the installation which usually does not change over time</t>
  </si>
  <si>
    <t>This tool can keep records for a system with up to three circuits.</t>
  </si>
  <si>
    <t>For each circuit you can indicate the refrigerant and the quantity charged.</t>
  </si>
  <si>
    <t>IMPORTANT: If the charge size changes due to a modification, we recommend you start a new sheet</t>
  </si>
  <si>
    <t xml:space="preserve">In the lower block, you can provide details on the activities performed on the system. </t>
  </si>
  <si>
    <t>In case of charging of recovery, you should indicate which circuit has been serviced - use a numerical entry 1,2 or 3</t>
  </si>
  <si>
    <t>In other cases, you do not have to enter the circuit number, e.g. you can enter "all"</t>
  </si>
  <si>
    <t>The F-gas regulation requires that you should keep a record of the identity of the service engineer</t>
  </si>
  <si>
    <t>Important Notice</t>
  </si>
  <si>
    <t>This tool has been developed with care and is made available free of charge, we do not provide a helpdesk service</t>
  </si>
  <si>
    <t>The tool meets to the best of our knowledge the requirements for record keeping resulting from the F-gas regulation</t>
  </si>
  <si>
    <t>In some countries, there may be additional requirements or a specific format may be needed</t>
  </si>
  <si>
    <t>Please check with your local authority</t>
  </si>
  <si>
    <t>User Registration</t>
  </si>
  <si>
    <t>Company Name</t>
  </si>
  <si>
    <t>Street Address</t>
  </si>
  <si>
    <t>Postal Address</t>
  </si>
  <si>
    <t>City</t>
  </si>
  <si>
    <t>Province</t>
  </si>
  <si>
    <t>Postal Code</t>
  </si>
  <si>
    <t>Country</t>
  </si>
  <si>
    <t>This Company is</t>
  </si>
  <si>
    <t>If Contractor please enter registration number</t>
  </si>
  <si>
    <t>VAT number</t>
  </si>
  <si>
    <t xml:space="preserve">Details of Principal Contact </t>
  </si>
  <si>
    <t>Title</t>
  </si>
  <si>
    <t>Initials</t>
  </si>
  <si>
    <t>Name</t>
  </si>
  <si>
    <t>Function</t>
  </si>
  <si>
    <t>Tel#</t>
  </si>
  <si>
    <t>Fax#</t>
  </si>
  <si>
    <t>e-mail</t>
  </si>
  <si>
    <t>Mailing address if different from company address</t>
  </si>
  <si>
    <t>EFCTC F-Gas Regulation Containment Register</t>
  </si>
  <si>
    <t>Welcome to the EFCTC F-gas recording tool!</t>
  </si>
  <si>
    <t>EFCTC F-Gas Regulation Recording tool</t>
  </si>
  <si>
    <t>Preference GWP 2</t>
  </si>
  <si>
    <t>Preference GWP 1</t>
  </si>
  <si>
    <t>Calculated by GWP Calculator</t>
  </si>
  <si>
    <t>Detection</t>
  </si>
  <si>
    <t>YESorNO</t>
  </si>
  <si>
    <t>Circuit#</t>
  </si>
  <si>
    <t>Datasheet EFCTC F-Gas Regulation Recording tool</t>
  </si>
  <si>
    <t>Contractor</t>
  </si>
  <si>
    <t>Owner</t>
  </si>
  <si>
    <t>Operator</t>
  </si>
  <si>
    <t>Blend</t>
  </si>
  <si>
    <t>CO2</t>
  </si>
  <si>
    <t>106-97-8</t>
  </si>
  <si>
    <t>75-28-5</t>
  </si>
  <si>
    <t>109-66-0</t>
  </si>
  <si>
    <t>78-78-4</t>
  </si>
  <si>
    <t>60-29-7</t>
  </si>
  <si>
    <t>107-31-3</t>
  </si>
  <si>
    <t>1333-74-0</t>
  </si>
  <si>
    <t>7664-41-7</t>
  </si>
  <si>
    <t>124-38-9</t>
  </si>
  <si>
    <t>Carbon Dioxide</t>
  </si>
  <si>
    <r>
      <t>tonnes CO</t>
    </r>
    <r>
      <rPr>
        <vertAlign val="subscript"/>
        <sz val="11"/>
        <color indexed="8"/>
        <rFont val="Calibri"/>
        <family val="2"/>
      </rPr>
      <t>2</t>
    </r>
  </si>
  <si>
    <t>* Equipment containing &gt;500 tes of CO2 equivalent should leak test every 3 months or 6 months if a leakage detection system is installed</t>
  </si>
  <si>
    <t xml:space="preserve">* Equipment containing &gt; 50 tes of CO2 equivalent but &lt;500 tes of CO2 equivalent should leak test every 6 months or 12 months if a leakage detection system is installed </t>
  </si>
  <si>
    <t xml:space="preserve">Leak testing frequency </t>
  </si>
  <si>
    <t xml:space="preserve">* Equipment containing &gt; 5tes of CO2 equivalent (&gt;10 tes for Hermetically sealed) but &lt;50 tes of CO2 equivalent should leak test every 12 months or 24 months if a leakage detection system is installed </t>
  </si>
  <si>
    <t>Retrofit</t>
  </si>
  <si>
    <t>EFCTC decline all liability that may result from its use</t>
  </si>
  <si>
    <t>EFCTC/CEFIC</t>
  </si>
  <si>
    <t xml:space="preserve">all rights reserved:                            </t>
  </si>
  <si>
    <t xml:space="preserve">© Copyright                                         </t>
  </si>
  <si>
    <t>Equipment</t>
  </si>
  <si>
    <t>stationary refrigeration equipment</t>
  </si>
  <si>
    <t>stationary air-conditioning equipment</t>
  </si>
  <si>
    <t>stationary heat pumps</t>
  </si>
  <si>
    <t>stationary fire protection equipment</t>
  </si>
  <si>
    <t>refrigeration units of refrigerated trucks and trailers</t>
  </si>
  <si>
    <t>electrical switchgear</t>
  </si>
  <si>
    <t>organic Rankine cycles</t>
  </si>
  <si>
    <t>Equipment:</t>
  </si>
  <si>
    <t>System tonnes of CO2-eq.</t>
  </si>
  <si>
    <t>tonnes</t>
  </si>
  <si>
    <t>(The destination of the recovered or reclaimed material need to be indicated here)</t>
  </si>
  <si>
    <t>Warning: The use of macros needs to be enabled in the users' MS Excel® versions.</t>
  </si>
  <si>
    <t>If you're not able to download the macros, download the version without macros.</t>
  </si>
  <si>
    <t xml:space="preserve">In case of retrofitting, it will be necessary to create a new sheet. </t>
  </si>
  <si>
    <t>If using a new mixed fluid, you can simulate the mixture with the GWP calculator.</t>
  </si>
  <si>
    <t>The user identification sheet only needs to be completed once, and collects information of the user of the tool.</t>
  </si>
  <si>
    <t>Blue boxes contain formulaes, we recommend you do not change the formulaes, unless you are comfortable doing so</t>
  </si>
  <si>
    <t>Green boxes are free formats where you can enter the required information</t>
  </si>
  <si>
    <t>Added - Recovered
(excluding initial charge)</t>
  </si>
  <si>
    <t>R-245ca</t>
  </si>
  <si>
    <t>1,1,2,2,3-Pentafluoropropane; R-345ca</t>
  </si>
  <si>
    <t>2730-64-5</t>
  </si>
  <si>
    <t>CF2-CF2-CFH2</t>
  </si>
  <si>
    <t>R412A</t>
  </si>
  <si>
    <t>R419A</t>
  </si>
  <si>
    <t>R419B</t>
  </si>
  <si>
    <t>R422B</t>
  </si>
  <si>
    <t>R424A</t>
  </si>
  <si>
    <t>R429A</t>
  </si>
  <si>
    <t>R434A</t>
  </si>
  <si>
    <t>R435A</t>
  </si>
  <si>
    <t>R438A</t>
  </si>
  <si>
    <t>R442A</t>
  </si>
  <si>
    <t>R445A</t>
  </si>
  <si>
    <t>(Version 1.1 , 14/10/2014)</t>
  </si>
  <si>
    <r>
      <t xml:space="preserve">The logbook has been designed to help ensuring compliance with Art. 6 (Record keeping) of the new F-Gas Regulation (EC) N°517/2014 and also: </t>
    </r>
    <r>
      <rPr>
        <u val="single"/>
        <sz val="11"/>
        <color indexed="27"/>
        <rFont val="Calibri"/>
        <family val="2"/>
      </rPr>
      <t>http://ec.europa.eu/clima/policies/f-gas/index_en.htm</t>
    </r>
    <r>
      <rPr>
        <sz val="11"/>
        <color indexed="9"/>
        <rFont val="Calibri"/>
        <family val="2"/>
      </rPr>
      <t>.</t>
    </r>
  </si>
  <si>
    <r>
      <t xml:space="preserve">More copies can be downloaded via: </t>
    </r>
    <r>
      <rPr>
        <u val="single"/>
        <sz val="11"/>
        <color indexed="27"/>
        <rFont val="Calibri"/>
        <family val="2"/>
      </rPr>
      <t>http://www.fluorocarbons.org/logbook</t>
    </r>
    <r>
      <rPr>
        <sz val="11"/>
        <color indexed="9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</si>
</sst>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dd/mm/yy"/>
    <numFmt numFmtId="166" formatCode="[$-813]dd\-mmm\-yy;@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62"/>
      <name val="Aparajita"/>
      <family val="2"/>
    </font>
    <font>
      <b/>
      <sz val="28"/>
      <color indexed="9"/>
      <name val="Aparajita"/>
      <family val="2"/>
    </font>
    <font>
      <sz val="10"/>
      <color indexed="10"/>
      <name val="Calibri"/>
      <family val="2"/>
    </font>
    <font>
      <sz val="28"/>
      <color indexed="9"/>
      <name val="Aparajita"/>
      <family val="2"/>
    </font>
    <font>
      <b/>
      <u val="single"/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9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i/>
      <sz val="11"/>
      <name val="Calibri"/>
      <family val="2"/>
    </font>
    <font>
      <b/>
      <sz val="14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4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Aparajita"/>
      <family val="2"/>
    </font>
    <font>
      <sz val="11"/>
      <name val="Arial"/>
      <family val="2"/>
    </font>
    <font>
      <i/>
      <sz val="12"/>
      <color indexed="51"/>
      <name val="Calibri"/>
      <family val="2"/>
    </font>
    <font>
      <b/>
      <sz val="12"/>
      <color indexed="51"/>
      <name val="Calibri"/>
      <family val="2"/>
    </font>
    <font>
      <sz val="9"/>
      <color indexed="9"/>
      <name val="Calibri"/>
      <family val="2"/>
    </font>
    <font>
      <u val="single"/>
      <sz val="11"/>
      <color indexed="2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" fillId="21" borderId="2" applyNumberFormat="0" applyAlignment="0" applyProtection="0"/>
    <xf numFmtId="0" fontId="3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164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23" borderId="9">
      <alignment horizontal="center" vertical="center"/>
      <protection/>
    </xf>
    <xf numFmtId="0" fontId="27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20" borderId="11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2" xfId="0" applyFill="1" applyBorder="1" applyAlignment="1">
      <alignment/>
    </xf>
    <xf numFmtId="165" fontId="0" fillId="20" borderId="0" xfId="0" applyNumberFormat="1" applyFill="1" applyBorder="1" applyAlignment="1">
      <alignment/>
    </xf>
    <xf numFmtId="0" fontId="2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1" fillId="20" borderId="0" xfId="55" applyFill="1" applyBorder="1" applyAlignment="1">
      <alignment/>
      <protection/>
    </xf>
    <xf numFmtId="0" fontId="0" fillId="20" borderId="0" xfId="0" applyFill="1" applyAlignment="1">
      <alignment/>
    </xf>
    <xf numFmtId="0" fontId="0" fillId="20" borderId="13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ont="1" applyFill="1" applyBorder="1" applyAlignment="1">
      <alignment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10" fillId="24" borderId="9" xfId="55" applyFont="1" applyFill="1" applyBorder="1">
      <alignment/>
      <protection/>
    </xf>
    <xf numFmtId="0" fontId="5" fillId="24" borderId="23" xfId="55" applyFont="1" applyFill="1" applyBorder="1">
      <alignment/>
      <protection/>
    </xf>
    <xf numFmtId="0" fontId="5" fillId="24" borderId="24" xfId="55" applyFont="1" applyFill="1" applyBorder="1">
      <alignment/>
      <protection/>
    </xf>
    <xf numFmtId="0" fontId="5" fillId="24" borderId="25" xfId="55" applyFont="1" applyFill="1" applyBorder="1">
      <alignment/>
      <protection/>
    </xf>
    <xf numFmtId="0" fontId="5" fillId="24" borderId="9" xfId="55" applyFont="1" applyFill="1" applyBorder="1" applyAlignment="1">
      <alignment horizontal="center" vertical="center" wrapText="1"/>
      <protection/>
    </xf>
    <xf numFmtId="0" fontId="5" fillId="24" borderId="9" xfId="0" applyFont="1" applyFill="1" applyBorder="1" applyAlignment="1">
      <alignment horizontal="center" vertical="center"/>
    </xf>
    <xf numFmtId="0" fontId="0" fillId="8" borderId="20" xfId="0" applyFill="1" applyBorder="1" applyAlignment="1" applyProtection="1">
      <alignment horizontal="center" vertical="center"/>
      <protection/>
    </xf>
    <xf numFmtId="0" fontId="0" fillId="8" borderId="21" xfId="0" applyFill="1" applyBorder="1" applyAlignment="1" applyProtection="1">
      <alignment horizontal="center" vertical="center"/>
      <protection/>
    </xf>
    <xf numFmtId="0" fontId="0" fillId="8" borderId="22" xfId="0" applyFill="1" applyBorder="1" applyAlignment="1" applyProtection="1">
      <alignment horizontal="center" vertical="center"/>
      <protection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0" fontId="2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22" borderId="21" xfId="0" applyFont="1" applyFill="1" applyBorder="1" applyAlignment="1" applyProtection="1">
      <alignment horizontal="center" vertical="center"/>
      <protection locked="0"/>
    </xf>
    <xf numFmtId="0" fontId="2" fillId="22" borderId="22" xfId="0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0" fillId="22" borderId="26" xfId="0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/>
      <protection locked="0"/>
    </xf>
    <xf numFmtId="0" fontId="0" fillId="10" borderId="27" xfId="0" applyFill="1" applyBorder="1" applyAlignment="1" applyProtection="1">
      <alignment/>
      <protection locked="0"/>
    </xf>
    <xf numFmtId="0" fontId="0" fillId="22" borderId="21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/>
      <protection locked="0"/>
    </xf>
    <xf numFmtId="0" fontId="0" fillId="10" borderId="14" xfId="0" applyFill="1" applyBorder="1" applyAlignment="1" applyProtection="1">
      <alignment/>
      <protection locked="0"/>
    </xf>
    <xf numFmtId="0" fontId="0" fillId="22" borderId="28" xfId="0" applyFill="1" applyBorder="1" applyAlignment="1" applyProtection="1">
      <alignment horizontal="center" vertical="center"/>
      <protection locked="0"/>
    </xf>
    <xf numFmtId="0" fontId="0" fillId="10" borderId="28" xfId="0" applyFill="1" applyBorder="1" applyAlignment="1" applyProtection="1">
      <alignment/>
      <protection locked="0"/>
    </xf>
    <xf numFmtId="0" fontId="0" fillId="22" borderId="22" xfId="0" applyFill="1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/>
      <protection locked="0"/>
    </xf>
    <xf numFmtId="0" fontId="1" fillId="22" borderId="21" xfId="55" applyFill="1" applyBorder="1" applyAlignment="1" applyProtection="1">
      <alignment vertical="center" wrapText="1"/>
      <protection locked="0"/>
    </xf>
    <xf numFmtId="0" fontId="1" fillId="22" borderId="28" xfId="55" applyFill="1" applyBorder="1" applyAlignment="1" applyProtection="1">
      <alignment vertical="center" wrapText="1"/>
      <protection locked="0"/>
    </xf>
    <xf numFmtId="10" fontId="0" fillId="10" borderId="21" xfId="0" applyNumberFormat="1" applyFill="1" applyBorder="1" applyAlignment="1" applyProtection="1">
      <alignment/>
      <protection locked="0"/>
    </xf>
    <xf numFmtId="10" fontId="0" fillId="10" borderId="28" xfId="0" applyNumberFormat="1" applyFill="1" applyBorder="1" applyAlignment="1" applyProtection="1">
      <alignment/>
      <protection locked="0"/>
    </xf>
    <xf numFmtId="0" fontId="1" fillId="10" borderId="25" xfId="55" applyFill="1" applyBorder="1" applyAlignment="1" applyProtection="1">
      <alignment vertical="center" wrapText="1"/>
      <protection locked="0"/>
    </xf>
    <xf numFmtId="0" fontId="12" fillId="24" borderId="20" xfId="55" applyFont="1" applyFill="1" applyBorder="1" applyAlignment="1">
      <alignment horizontal="center" vertical="center" wrapText="1"/>
      <protection/>
    </xf>
    <xf numFmtId="0" fontId="5" fillId="24" borderId="20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12" fillId="24" borderId="23" xfId="55" applyFont="1" applyFill="1" applyBorder="1" applyAlignment="1">
      <alignment horizontal="center" vertical="center" wrapText="1"/>
      <protection/>
    </xf>
    <xf numFmtId="0" fontId="5" fillId="24" borderId="20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0" fillId="20" borderId="22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8" xfId="0" applyFill="1" applyBorder="1" applyAlignment="1">
      <alignment/>
    </xf>
    <xf numFmtId="0" fontId="5" fillId="20" borderId="20" xfId="0" applyFont="1" applyFill="1" applyBorder="1" applyAlignment="1">
      <alignment/>
    </xf>
    <xf numFmtId="0" fontId="6" fillId="20" borderId="0" xfId="0" applyFont="1" applyFill="1" applyBorder="1" applyAlignment="1">
      <alignment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/>
    </xf>
    <xf numFmtId="0" fontId="15" fillId="0" borderId="30" xfId="55" applyNumberFormat="1" applyFont="1" applyBorder="1" applyAlignment="1">
      <alignment horizontal="center" vertical="center" wrapText="1"/>
      <protection/>
    </xf>
    <xf numFmtId="0" fontId="0" fillId="0" borderId="31" xfId="0" applyFont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2" fillId="0" borderId="24" xfId="55" applyNumberFormat="1" applyFont="1" applyBorder="1" applyAlignment="1">
      <alignment horizontal="center" vertical="center" wrapText="1"/>
      <protection/>
    </xf>
    <xf numFmtId="0" fontId="2" fillId="0" borderId="21" xfId="55" applyNumberFormat="1" applyFont="1" applyBorder="1" applyAlignment="1">
      <alignment horizontal="center" vertical="center" wrapText="1"/>
      <protection/>
    </xf>
    <xf numFmtId="0" fontId="0" fillId="8" borderId="21" xfId="0" applyFont="1" applyFill="1" applyBorder="1" applyAlignment="1">
      <alignment horizontal="center" vertical="center"/>
    </xf>
    <xf numFmtId="0" fontId="0" fillId="8" borderId="21" xfId="0" applyNumberFormat="1" applyFont="1" applyFill="1" applyBorder="1" applyAlignment="1">
      <alignment horizontal="center" vertical="center"/>
    </xf>
    <xf numFmtId="0" fontId="0" fillId="8" borderId="14" xfId="0" applyNumberFormat="1" applyFont="1" applyFill="1" applyBorder="1" applyAlignment="1">
      <alignment horizontal="center" vertical="center"/>
    </xf>
    <xf numFmtId="0" fontId="2" fillId="0" borderId="24" xfId="55" applyNumberFormat="1" applyFont="1" applyBorder="1" applyAlignment="1">
      <alignment horizontal="center" vertical="center"/>
      <protection/>
    </xf>
    <xf numFmtId="0" fontId="2" fillId="0" borderId="21" xfId="55" applyNumberFormat="1" applyFont="1" applyBorder="1" applyAlignment="1">
      <alignment horizontal="center" vertical="center"/>
      <protection/>
    </xf>
    <xf numFmtId="0" fontId="2" fillId="0" borderId="21" xfId="55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2" fillId="0" borderId="21" xfId="55" applyNumberFormat="1" applyFont="1" applyFill="1" applyBorder="1" applyAlignment="1">
      <alignment horizontal="center" vertical="center"/>
      <protection/>
    </xf>
    <xf numFmtId="0" fontId="2" fillId="0" borderId="24" xfId="55" applyNumberFormat="1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2" fillId="0" borderId="22" xfId="55" applyNumberFormat="1" applyFont="1" applyFill="1" applyBorder="1" applyAlignment="1">
      <alignment horizontal="center" vertical="center" wrapText="1"/>
      <protection/>
    </xf>
    <xf numFmtId="0" fontId="0" fillId="8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5" fillId="24" borderId="9" xfId="55" applyNumberFormat="1" applyFont="1" applyFill="1" applyBorder="1" applyAlignment="1">
      <alignment horizontal="center" vertical="center" wrapText="1"/>
      <protection/>
    </xf>
    <xf numFmtId="1" fontId="5" fillId="24" borderId="9" xfId="55" applyNumberFormat="1" applyFont="1" applyFill="1" applyBorder="1" applyAlignment="1">
      <alignment horizontal="center" vertical="center" wrapText="1"/>
      <protection/>
    </xf>
    <xf numFmtId="49" fontId="5" fillId="24" borderId="9" xfId="55" applyNumberFormat="1" applyFont="1" applyFill="1" applyBorder="1" applyAlignment="1">
      <alignment horizontal="center" vertical="center" wrapText="1"/>
      <protection/>
    </xf>
    <xf numFmtId="0" fontId="12" fillId="24" borderId="0" xfId="55" applyFont="1" applyFill="1">
      <alignment/>
      <protection/>
    </xf>
    <xf numFmtId="0" fontId="0" fillId="0" borderId="34" xfId="0" applyBorder="1" applyAlignment="1">
      <alignment/>
    </xf>
    <xf numFmtId="0" fontId="1" fillId="0" borderId="35" xfId="55" applyBorder="1">
      <alignment/>
      <protection/>
    </xf>
    <xf numFmtId="0" fontId="1" fillId="0" borderId="36" xfId="55" applyBorder="1">
      <alignment/>
      <protection/>
    </xf>
    <xf numFmtId="0" fontId="5" fillId="24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55" applyNumberForma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1" fillId="0" borderId="0" xfId="55" applyNumberFormat="1" applyFill="1" applyBorder="1" applyAlignment="1">
      <alignment horizontal="right" vertical="center" wrapText="1"/>
      <protection/>
    </xf>
    <xf numFmtId="0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5" fillId="24" borderId="9" xfId="0" applyFont="1" applyFill="1" applyBorder="1" applyAlignment="1">
      <alignment/>
    </xf>
    <xf numFmtId="0" fontId="0" fillId="20" borderId="0" xfId="0" applyFill="1" applyAlignment="1">
      <alignment horizontal="left"/>
    </xf>
    <xf numFmtId="0" fontId="14" fillId="20" borderId="0" xfId="0" applyFont="1" applyFill="1" applyAlignment="1">
      <alignment/>
    </xf>
    <xf numFmtId="0" fontId="0" fillId="20" borderId="38" xfId="0" applyFill="1" applyBorder="1" applyAlignment="1">
      <alignment/>
    </xf>
    <xf numFmtId="0" fontId="13" fillId="20" borderId="0" xfId="0" applyFont="1" applyFill="1" applyAlignment="1">
      <alignment/>
    </xf>
    <xf numFmtId="0" fontId="5" fillId="24" borderId="39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18" fillId="24" borderId="39" xfId="0" applyFont="1" applyFill="1" applyBorder="1" applyAlignment="1">
      <alignment horizontal="center"/>
    </xf>
    <xf numFmtId="0" fontId="0" fillId="20" borderId="39" xfId="0" applyFont="1" applyFill="1" applyBorder="1" applyAlignment="1">
      <alignment/>
    </xf>
    <xf numFmtId="0" fontId="0" fillId="22" borderId="39" xfId="0" applyFont="1" applyFill="1" applyBorder="1" applyAlignment="1">
      <alignment/>
    </xf>
    <xf numFmtId="0" fontId="0" fillId="19" borderId="39" xfId="0" applyFont="1" applyFill="1" applyBorder="1" applyAlignment="1">
      <alignment/>
    </xf>
    <xf numFmtId="0" fontId="18" fillId="24" borderId="39" xfId="0" applyFont="1" applyFill="1" applyBorder="1" applyAlignment="1">
      <alignment/>
    </xf>
    <xf numFmtId="0" fontId="0" fillId="10" borderId="40" xfId="0" applyFill="1" applyBorder="1" applyAlignment="1" applyProtection="1">
      <alignment/>
      <protection locked="0"/>
    </xf>
    <xf numFmtId="0" fontId="0" fillId="10" borderId="9" xfId="0" applyFill="1" applyBorder="1" applyAlignment="1" applyProtection="1">
      <alignment/>
      <protection locked="0"/>
    </xf>
    <xf numFmtId="0" fontId="0" fillId="10" borderId="41" xfId="0" applyFill="1" applyBorder="1" applyAlignment="1" applyProtection="1">
      <alignment horizontal="left" vertical="center"/>
      <protection locked="0"/>
    </xf>
    <xf numFmtId="0" fontId="0" fillId="26" borderId="41" xfId="0" applyFill="1" applyBorder="1" applyAlignment="1" applyProtection="1">
      <alignment horizontal="left" vertical="center"/>
      <protection locked="0"/>
    </xf>
    <xf numFmtId="49" fontId="0" fillId="10" borderId="42" xfId="0" applyNumberFormat="1" applyFill="1" applyBorder="1" applyAlignment="1" applyProtection="1">
      <alignment horizontal="left" vertical="center"/>
      <protection locked="0"/>
    </xf>
    <xf numFmtId="49" fontId="0" fillId="10" borderId="43" xfId="0" applyNumberFormat="1" applyFill="1" applyBorder="1" applyAlignment="1" applyProtection="1">
      <alignment horizontal="left" vertical="center"/>
      <protection locked="0"/>
    </xf>
    <xf numFmtId="49" fontId="0" fillId="10" borderId="41" xfId="0" applyNumberFormat="1" applyFill="1" applyBorder="1" applyAlignment="1" applyProtection="1">
      <alignment horizontal="left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0" borderId="0" xfId="0" applyFill="1" applyBorder="1" applyAlignment="1">
      <alignment wrapText="1"/>
    </xf>
    <xf numFmtId="0" fontId="0" fillId="20" borderId="0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0" fillId="20" borderId="12" xfId="0" applyFill="1" applyBorder="1" applyAlignment="1">
      <alignment/>
    </xf>
    <xf numFmtId="0" fontId="1" fillId="0" borderId="39" xfId="55" applyFill="1" applyBorder="1">
      <alignment/>
      <protection/>
    </xf>
    <xf numFmtId="166" fontId="0" fillId="22" borderId="24" xfId="0" applyNumberFormat="1" applyFill="1" applyBorder="1" applyAlignment="1" applyProtection="1">
      <alignment/>
      <protection locked="0"/>
    </xf>
    <xf numFmtId="166" fontId="0" fillId="22" borderId="44" xfId="0" applyNumberFormat="1" applyFill="1" applyBorder="1" applyAlignment="1" applyProtection="1">
      <alignment/>
      <protection locked="0"/>
    </xf>
    <xf numFmtId="166" fontId="0" fillId="22" borderId="35" xfId="0" applyNumberFormat="1" applyFill="1" applyBorder="1" applyAlignment="1" applyProtection="1">
      <alignment/>
      <protection locked="0"/>
    </xf>
    <xf numFmtId="165" fontId="0" fillId="22" borderId="23" xfId="0" applyNumberFormat="1" applyFill="1" applyBorder="1" applyAlignment="1" applyProtection="1">
      <alignment/>
      <protection locked="0"/>
    </xf>
    <xf numFmtId="165" fontId="0" fillId="22" borderId="34" xfId="0" applyNumberFormat="1" applyFill="1" applyBorder="1" applyAlignment="1" applyProtection="1">
      <alignment/>
      <protection locked="0"/>
    </xf>
    <xf numFmtId="165" fontId="0" fillId="22" borderId="36" xfId="0" applyNumberFormat="1" applyFill="1" applyBorder="1" applyAlignment="1" applyProtection="1">
      <alignment/>
      <protection locked="0"/>
    </xf>
    <xf numFmtId="0" fontId="5" fillId="24" borderId="38" xfId="0" applyFont="1" applyFill="1" applyBorder="1" applyAlignment="1">
      <alignment horizontal="center" vertical="center" wrapText="1"/>
    </xf>
    <xf numFmtId="0" fontId="0" fillId="8" borderId="22" xfId="0" applyNumberFormat="1" applyFill="1" applyBorder="1" applyAlignment="1">
      <alignment horizontal="center" vertical="center"/>
    </xf>
    <xf numFmtId="0" fontId="0" fillId="8" borderId="33" xfId="0" applyFill="1" applyBorder="1" applyAlignment="1">
      <alignment vertical="center"/>
    </xf>
    <xf numFmtId="0" fontId="0" fillId="20" borderId="0" xfId="0" applyFont="1" applyFill="1" applyAlignment="1">
      <alignment horizontal="right"/>
    </xf>
    <xf numFmtId="0" fontId="21" fillId="25" borderId="0" xfId="0" applyFont="1" applyFill="1" applyAlignment="1">
      <alignment horizontal="right"/>
    </xf>
    <xf numFmtId="0" fontId="22" fillId="2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0" borderId="39" xfId="0" applyFill="1" applyBorder="1" applyAlignment="1">
      <alignment/>
    </xf>
    <xf numFmtId="0" fontId="5" fillId="24" borderId="39" xfId="0" applyFont="1" applyFill="1" applyBorder="1" applyAlignment="1">
      <alignment horizontal="left" vertical="center" wrapText="1"/>
    </xf>
    <xf numFmtId="0" fontId="23" fillId="24" borderId="39" xfId="0" applyFont="1" applyFill="1" applyBorder="1" applyAlignment="1">
      <alignment horizontal="right"/>
    </xf>
    <xf numFmtId="0" fontId="24" fillId="24" borderId="19" xfId="0" applyFont="1" applyFill="1" applyBorder="1" applyAlignment="1">
      <alignment horizontal="right"/>
    </xf>
    <xf numFmtId="165" fontId="0" fillId="22" borderId="24" xfId="0" applyNumberFormat="1" applyFill="1" applyBorder="1" applyAlignment="1" applyProtection="1">
      <alignment/>
      <protection locked="0"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/>
      <protection locked="0"/>
    </xf>
    <xf numFmtId="0" fontId="20" fillId="20" borderId="0" xfId="0" applyFont="1" applyFill="1" applyBorder="1" applyAlignment="1">
      <alignment horizontal="center" wrapText="1"/>
    </xf>
    <xf numFmtId="0" fontId="0" fillId="20" borderId="27" xfId="0" applyFill="1" applyBorder="1" applyAlignment="1" applyProtection="1">
      <alignment/>
      <protection/>
    </xf>
    <xf numFmtId="0" fontId="0" fillId="20" borderId="14" xfId="0" applyFill="1" applyBorder="1" applyAlignment="1" applyProtection="1">
      <alignment/>
      <protection/>
    </xf>
    <xf numFmtId="0" fontId="0" fillId="20" borderId="33" xfId="0" applyFill="1" applyBorder="1" applyAlignment="1" applyProtection="1">
      <alignment/>
      <protection/>
    </xf>
    <xf numFmtId="0" fontId="5" fillId="20" borderId="19" xfId="55" applyFont="1" applyFill="1" applyBorder="1" applyAlignment="1">
      <alignment horizontal="center" vertical="center" wrapText="1"/>
      <protection/>
    </xf>
    <xf numFmtId="0" fontId="19" fillId="20" borderId="20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0" fontId="19" fillId="20" borderId="22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wrapText="1"/>
    </xf>
    <xf numFmtId="0" fontId="19" fillId="20" borderId="20" xfId="0" applyFont="1" applyFill="1" applyBorder="1" applyAlignment="1" applyProtection="1">
      <alignment horizontal="center" vertical="center"/>
      <protection/>
    </xf>
    <xf numFmtId="0" fontId="19" fillId="20" borderId="30" xfId="0" applyFont="1" applyFill="1" applyBorder="1" applyAlignment="1" applyProtection="1">
      <alignment horizontal="center" vertical="center"/>
      <protection/>
    </xf>
    <xf numFmtId="0" fontId="19" fillId="20" borderId="45" xfId="0" applyFont="1" applyFill="1" applyBorder="1" applyAlignment="1" applyProtection="1">
      <alignment horizontal="center" vertical="center"/>
      <protection/>
    </xf>
    <xf numFmtId="0" fontId="5" fillId="20" borderId="39" xfId="0" applyFont="1" applyFill="1" applyBorder="1" applyAlignment="1">
      <alignment/>
    </xf>
    <xf numFmtId="0" fontId="0" fillId="10" borderId="39" xfId="0" applyFill="1" applyBorder="1" applyAlignment="1">
      <alignment/>
    </xf>
    <xf numFmtId="0" fontId="0" fillId="8" borderId="39" xfId="0" applyFill="1" applyBorder="1" applyAlignment="1">
      <alignment/>
    </xf>
    <xf numFmtId="165" fontId="0" fillId="22" borderId="38" xfId="0" applyNumberFormat="1" applyFill="1" applyBorder="1" applyAlignment="1" applyProtection="1">
      <alignment/>
      <protection locked="0"/>
    </xf>
    <xf numFmtId="0" fontId="0" fillId="20" borderId="0" xfId="0" applyFill="1" applyAlignment="1">
      <alignment horizontal="center"/>
    </xf>
    <xf numFmtId="0" fontId="5" fillId="24" borderId="46" xfId="0" applyFont="1" applyFill="1" applyBorder="1" applyAlignment="1">
      <alignment horizontal="left"/>
    </xf>
    <xf numFmtId="0" fontId="5" fillId="24" borderId="47" xfId="0" applyFont="1" applyFill="1" applyBorder="1" applyAlignment="1">
      <alignment horizontal="left"/>
    </xf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5" fillId="24" borderId="48" xfId="0" applyFont="1" applyFill="1" applyBorder="1" applyAlignment="1">
      <alignment horizontal="left" wrapText="1"/>
    </xf>
    <xf numFmtId="0" fontId="5" fillId="24" borderId="49" xfId="0" applyFont="1" applyFill="1" applyBorder="1" applyAlignment="1">
      <alignment horizontal="left" wrapText="1"/>
    </xf>
    <xf numFmtId="0" fontId="5" fillId="24" borderId="50" xfId="0" applyFont="1" applyFill="1" applyBorder="1" applyAlignment="1">
      <alignment horizontal="left"/>
    </xf>
    <xf numFmtId="0" fontId="5" fillId="24" borderId="51" xfId="0" applyFont="1" applyFill="1" applyBorder="1" applyAlignment="1">
      <alignment horizontal="left"/>
    </xf>
    <xf numFmtId="0" fontId="7" fillId="25" borderId="0" xfId="0" applyFont="1" applyFill="1" applyAlignment="1">
      <alignment horizontal="center"/>
    </xf>
    <xf numFmtId="0" fontId="5" fillId="24" borderId="3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1" fillId="20" borderId="0" xfId="55" applyFill="1" applyBorder="1" applyAlignment="1">
      <alignment horizontal="right"/>
      <protection/>
    </xf>
    <xf numFmtId="0" fontId="8" fillId="20" borderId="52" xfId="0" applyFont="1" applyFill="1" applyBorder="1" applyAlignment="1">
      <alignment horizontal="left" vertical="top"/>
    </xf>
    <xf numFmtId="0" fontId="5" fillId="24" borderId="53" xfId="55" applyFont="1" applyFill="1" applyBorder="1" applyAlignment="1">
      <alignment horizontal="center" vertical="center"/>
      <protection/>
    </xf>
    <xf numFmtId="0" fontId="5" fillId="24" borderId="54" xfId="55" applyFont="1" applyFill="1" applyBorder="1" applyAlignment="1">
      <alignment horizontal="center" vertical="center"/>
      <protection/>
    </xf>
    <xf numFmtId="0" fontId="5" fillId="24" borderId="53" xfId="55" applyFont="1" applyFill="1" applyBorder="1" applyAlignment="1">
      <alignment horizontal="center"/>
      <protection/>
    </xf>
    <xf numFmtId="0" fontId="5" fillId="24" borderId="52" xfId="55" applyFont="1" applyFill="1" applyBorder="1" applyAlignment="1">
      <alignment horizontal="center"/>
      <protection/>
    </xf>
    <xf numFmtId="0" fontId="5" fillId="24" borderId="26" xfId="55" applyFont="1" applyFill="1" applyBorder="1" applyAlignment="1">
      <alignment horizontal="center"/>
      <protection/>
    </xf>
    <xf numFmtId="0" fontId="5" fillId="24" borderId="53" xfId="0" applyFont="1" applyFill="1" applyBorder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center" vertical="center"/>
    </xf>
    <xf numFmtId="0" fontId="0" fillId="10" borderId="55" xfId="0" applyFill="1" applyBorder="1" applyAlignment="1" applyProtection="1">
      <alignment horizontal="center"/>
      <protection locked="0"/>
    </xf>
    <xf numFmtId="0" fontId="0" fillId="10" borderId="56" xfId="0" applyFill="1" applyBorder="1" applyAlignment="1" applyProtection="1">
      <alignment horizontal="center"/>
      <protection locked="0"/>
    </xf>
    <xf numFmtId="0" fontId="0" fillId="10" borderId="57" xfId="0" applyFill="1" applyBorder="1" applyAlignment="1" applyProtection="1">
      <alignment horizontal="center"/>
      <protection locked="0"/>
    </xf>
    <xf numFmtId="0" fontId="0" fillId="10" borderId="46" xfId="0" applyFill="1" applyBorder="1" applyAlignment="1" applyProtection="1">
      <alignment horizontal="center"/>
      <protection locked="0"/>
    </xf>
    <xf numFmtId="0" fontId="0" fillId="10" borderId="47" xfId="0" applyFill="1" applyBorder="1" applyAlignment="1" applyProtection="1">
      <alignment horizontal="center"/>
      <protection locked="0"/>
    </xf>
    <xf numFmtId="0" fontId="0" fillId="10" borderId="58" xfId="0" applyFill="1" applyBorder="1" applyAlignment="1" applyProtection="1">
      <alignment horizontal="center"/>
      <protection locked="0"/>
    </xf>
    <xf numFmtId="0" fontId="0" fillId="10" borderId="59" xfId="0" applyFill="1" applyBorder="1" applyAlignment="1" applyProtection="1">
      <alignment horizontal="center"/>
      <protection locked="0"/>
    </xf>
    <xf numFmtId="0" fontId="0" fillId="10" borderId="60" xfId="0" applyFill="1" applyBorder="1" applyAlignment="1" applyProtection="1">
      <alignment horizontal="center"/>
      <protection locked="0"/>
    </xf>
    <xf numFmtId="0" fontId="0" fillId="10" borderId="61" xfId="0" applyFill="1" applyBorder="1" applyAlignment="1" applyProtection="1">
      <alignment horizontal="center"/>
      <protection locked="0"/>
    </xf>
    <xf numFmtId="0" fontId="5" fillId="24" borderId="53" xfId="55" applyFont="1" applyFill="1" applyBorder="1" applyAlignment="1">
      <alignment horizontal="center" vertical="center" wrapText="1"/>
      <protection/>
    </xf>
    <xf numFmtId="0" fontId="5" fillId="24" borderId="26" xfId="55" applyFont="1" applyFill="1" applyBorder="1" applyAlignment="1">
      <alignment horizontal="center" vertical="center" wrapText="1"/>
      <protection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62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/>
    </xf>
    <xf numFmtId="0" fontId="20" fillId="22" borderId="9" xfId="0" applyFont="1" applyFill="1" applyBorder="1" applyAlignment="1" applyProtection="1">
      <alignment horizontal="center" wrapText="1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22" borderId="21" xfId="0" applyFill="1" applyBorder="1" applyAlignment="1" applyProtection="1">
      <alignment horizontal="center"/>
      <protection locked="0"/>
    </xf>
    <xf numFmtId="0" fontId="0" fillId="22" borderId="28" xfId="0" applyFill="1" applyBorder="1" applyAlignment="1" applyProtection="1">
      <alignment horizontal="center"/>
      <protection locked="0"/>
    </xf>
    <xf numFmtId="0" fontId="7" fillId="25" borderId="15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7" fillId="25" borderId="62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22" borderId="20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left" vertical="center" wrapText="1"/>
    </xf>
    <xf numFmtId="0" fontId="19" fillId="20" borderId="0" xfId="0" applyFont="1" applyFill="1" applyBorder="1" applyAlignment="1">
      <alignment horizontal="left" vertical="center" wrapText="1"/>
    </xf>
    <xf numFmtId="0" fontId="19" fillId="20" borderId="12" xfId="0" applyFont="1" applyFill="1" applyBorder="1" applyAlignment="1">
      <alignment horizontal="left" vertical="center" wrapText="1"/>
    </xf>
    <xf numFmtId="0" fontId="19" fillId="20" borderId="13" xfId="0" applyFont="1" applyFill="1" applyBorder="1" applyAlignment="1">
      <alignment horizontal="left" vertical="center" wrapText="1"/>
    </xf>
    <xf numFmtId="0" fontId="19" fillId="20" borderId="18" xfId="0" applyFont="1" applyFill="1" applyBorder="1" applyAlignment="1">
      <alignment horizontal="left" vertical="center" wrapText="1"/>
    </xf>
    <xf numFmtId="0" fontId="19" fillId="20" borderId="62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5" fillId="24" borderId="52" xfId="55" applyFont="1" applyFill="1" applyBorder="1" applyAlignment="1">
      <alignment horizontal="center" vertical="center" wrapText="1"/>
      <protection/>
    </xf>
    <xf numFmtId="0" fontId="0" fillId="22" borderId="63" xfId="0" applyFill="1" applyBorder="1" applyAlignment="1" applyProtection="1">
      <alignment horizontal="center"/>
      <protection locked="0"/>
    </xf>
    <xf numFmtId="0" fontId="9" fillId="25" borderId="15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 vertical="center" textRotation="255"/>
    </xf>
    <xf numFmtId="0" fontId="3" fillId="24" borderId="0" xfId="0" applyFont="1" applyFill="1" applyBorder="1" applyAlignment="1">
      <alignment horizontal="center" vertical="center" textRotation="255"/>
    </xf>
    <xf numFmtId="0" fontId="3" fillId="24" borderId="18" xfId="0" applyFont="1" applyFill="1" applyBorder="1" applyAlignment="1">
      <alignment horizontal="center" vertical="center" textRotation="255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omma 2" xfId="49"/>
    <cellStyle name="Linked Cell" xfId="50"/>
    <cellStyle name="Neutral" xfId="51"/>
    <cellStyle name="Note" xfId="52"/>
    <cellStyle name="Output" xfId="53"/>
    <cellStyle name="Procent 2" xfId="54"/>
    <cellStyle name="Standaard 2" xfId="55"/>
    <cellStyle name="Stijl 1" xfId="56"/>
    <cellStyle name="Title" xfId="57"/>
    <cellStyle name="Total" xfId="58"/>
    <cellStyle name="Warning Text" xfId="59"/>
    <cellStyle name="Comma" xfId="60"/>
    <cellStyle name="Comma [0]" xfId="61"/>
    <cellStyle name="Currency" xfId="62"/>
    <cellStyle name="Currency [0]" xfId="63"/>
    <cellStyle name="Percent" xfId="64"/>
  </cellStyles>
  <dxfs count="1">
    <dxf>
      <font>
        <b/>
        <i val="0"/>
        <strike val="0"/>
        <color rgb="FFFF0000"/>
      </font>
      <fill>
        <patternFill>
          <fgColor indexed="64"/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104775</xdr:rowOff>
    </xdr:from>
    <xdr:to>
      <xdr:col>3</xdr:col>
      <xdr:colOff>333375</xdr:colOff>
      <xdr:row>5</xdr:row>
      <xdr:rowOff>104775</xdr:rowOff>
    </xdr:to>
    <xdr:sp>
      <xdr:nvSpPr>
        <xdr:cNvPr id="1" name="Rechte verbindingslijn met pijl 2"/>
        <xdr:cNvSpPr>
          <a:spLocks/>
        </xdr:cNvSpPr>
      </xdr:nvSpPr>
      <xdr:spPr>
        <a:xfrm>
          <a:off x="1219200" y="13144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104775</xdr:rowOff>
    </xdr:from>
    <xdr:to>
      <xdr:col>3</xdr:col>
      <xdr:colOff>333375</xdr:colOff>
      <xdr:row>4</xdr:row>
      <xdr:rowOff>104775</xdr:rowOff>
    </xdr:to>
    <xdr:sp>
      <xdr:nvSpPr>
        <xdr:cNvPr id="2" name="Rechte verbindingslijn met pijl 18"/>
        <xdr:cNvSpPr>
          <a:spLocks/>
        </xdr:cNvSpPr>
      </xdr:nvSpPr>
      <xdr:spPr>
        <a:xfrm>
          <a:off x="1219200" y="1123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104775</xdr:rowOff>
    </xdr:from>
    <xdr:to>
      <xdr:col>3</xdr:col>
      <xdr:colOff>333375</xdr:colOff>
      <xdr:row>6</xdr:row>
      <xdr:rowOff>104775</xdr:rowOff>
    </xdr:to>
    <xdr:sp>
      <xdr:nvSpPr>
        <xdr:cNvPr id="3" name="Rechte verbindingslijn met pijl 19"/>
        <xdr:cNvSpPr>
          <a:spLocks/>
        </xdr:cNvSpPr>
      </xdr:nvSpPr>
      <xdr:spPr>
        <a:xfrm>
          <a:off x="1219200" y="1504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104775</xdr:rowOff>
    </xdr:from>
    <xdr:to>
      <xdr:col>3</xdr:col>
      <xdr:colOff>333375</xdr:colOff>
      <xdr:row>7</xdr:row>
      <xdr:rowOff>104775</xdr:rowOff>
    </xdr:to>
    <xdr:sp>
      <xdr:nvSpPr>
        <xdr:cNvPr id="4" name="Rechte verbindingslijn met pijl 20"/>
        <xdr:cNvSpPr>
          <a:spLocks/>
        </xdr:cNvSpPr>
      </xdr:nvSpPr>
      <xdr:spPr>
        <a:xfrm>
          <a:off x="1219200" y="16954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104775</xdr:rowOff>
    </xdr:from>
    <xdr:to>
      <xdr:col>3</xdr:col>
      <xdr:colOff>333375</xdr:colOff>
      <xdr:row>8</xdr:row>
      <xdr:rowOff>104775</xdr:rowOff>
    </xdr:to>
    <xdr:sp>
      <xdr:nvSpPr>
        <xdr:cNvPr id="5" name="Rechte verbindingslijn met pijl 21"/>
        <xdr:cNvSpPr>
          <a:spLocks/>
        </xdr:cNvSpPr>
      </xdr:nvSpPr>
      <xdr:spPr>
        <a:xfrm>
          <a:off x="1219200" y="1885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104775</xdr:rowOff>
    </xdr:from>
    <xdr:to>
      <xdr:col>3</xdr:col>
      <xdr:colOff>333375</xdr:colOff>
      <xdr:row>11</xdr:row>
      <xdr:rowOff>104775</xdr:rowOff>
    </xdr:to>
    <xdr:sp>
      <xdr:nvSpPr>
        <xdr:cNvPr id="6" name="Rechte verbindingslijn met pijl 22"/>
        <xdr:cNvSpPr>
          <a:spLocks/>
        </xdr:cNvSpPr>
      </xdr:nvSpPr>
      <xdr:spPr>
        <a:xfrm>
          <a:off x="1219200" y="26098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104775</xdr:rowOff>
    </xdr:from>
    <xdr:to>
      <xdr:col>10</xdr:col>
      <xdr:colOff>333375</xdr:colOff>
      <xdr:row>4</xdr:row>
      <xdr:rowOff>104775</xdr:rowOff>
    </xdr:to>
    <xdr:sp>
      <xdr:nvSpPr>
        <xdr:cNvPr id="7" name="Rechte verbindingslijn met pijl 23"/>
        <xdr:cNvSpPr>
          <a:spLocks/>
        </xdr:cNvSpPr>
      </xdr:nvSpPr>
      <xdr:spPr>
        <a:xfrm>
          <a:off x="4819650" y="1123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104775</xdr:rowOff>
    </xdr:from>
    <xdr:to>
      <xdr:col>10</xdr:col>
      <xdr:colOff>333375</xdr:colOff>
      <xdr:row>5</xdr:row>
      <xdr:rowOff>104775</xdr:rowOff>
    </xdr:to>
    <xdr:sp>
      <xdr:nvSpPr>
        <xdr:cNvPr id="8" name="Rechte verbindingslijn met pijl 24"/>
        <xdr:cNvSpPr>
          <a:spLocks/>
        </xdr:cNvSpPr>
      </xdr:nvSpPr>
      <xdr:spPr>
        <a:xfrm>
          <a:off x="4819650" y="13144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104775</xdr:rowOff>
    </xdr:from>
    <xdr:to>
      <xdr:col>10</xdr:col>
      <xdr:colOff>333375</xdr:colOff>
      <xdr:row>6</xdr:row>
      <xdr:rowOff>104775</xdr:rowOff>
    </xdr:to>
    <xdr:sp>
      <xdr:nvSpPr>
        <xdr:cNvPr id="9" name="Rechte verbindingslijn met pijl 25"/>
        <xdr:cNvSpPr>
          <a:spLocks/>
        </xdr:cNvSpPr>
      </xdr:nvSpPr>
      <xdr:spPr>
        <a:xfrm>
          <a:off x="4819650" y="1504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104775</xdr:rowOff>
    </xdr:from>
    <xdr:to>
      <xdr:col>10</xdr:col>
      <xdr:colOff>333375</xdr:colOff>
      <xdr:row>7</xdr:row>
      <xdr:rowOff>104775</xdr:rowOff>
    </xdr:to>
    <xdr:sp>
      <xdr:nvSpPr>
        <xdr:cNvPr id="10" name="Rechte verbindingslijn met pijl 26"/>
        <xdr:cNvSpPr>
          <a:spLocks/>
        </xdr:cNvSpPr>
      </xdr:nvSpPr>
      <xdr:spPr>
        <a:xfrm>
          <a:off x="4819650" y="16954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104775</xdr:rowOff>
    </xdr:from>
    <xdr:to>
      <xdr:col>10</xdr:col>
      <xdr:colOff>333375</xdr:colOff>
      <xdr:row>8</xdr:row>
      <xdr:rowOff>104775</xdr:rowOff>
    </xdr:to>
    <xdr:sp>
      <xdr:nvSpPr>
        <xdr:cNvPr id="11" name="Rechte verbindingslijn met pijl 27"/>
        <xdr:cNvSpPr>
          <a:spLocks/>
        </xdr:cNvSpPr>
      </xdr:nvSpPr>
      <xdr:spPr>
        <a:xfrm>
          <a:off x="4819650" y="1885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104775</xdr:rowOff>
    </xdr:from>
    <xdr:to>
      <xdr:col>10</xdr:col>
      <xdr:colOff>333375</xdr:colOff>
      <xdr:row>11</xdr:row>
      <xdr:rowOff>104775</xdr:rowOff>
    </xdr:to>
    <xdr:sp>
      <xdr:nvSpPr>
        <xdr:cNvPr id="12" name="Rechte verbindingslijn met pijl 28"/>
        <xdr:cNvSpPr>
          <a:spLocks/>
        </xdr:cNvSpPr>
      </xdr:nvSpPr>
      <xdr:spPr>
        <a:xfrm>
          <a:off x="4819650" y="26098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11</xdr:row>
      <xdr:rowOff>104775</xdr:rowOff>
    </xdr:from>
    <xdr:to>
      <xdr:col>17</xdr:col>
      <xdr:colOff>333375</xdr:colOff>
      <xdr:row>11</xdr:row>
      <xdr:rowOff>104775</xdr:rowOff>
    </xdr:to>
    <xdr:sp>
      <xdr:nvSpPr>
        <xdr:cNvPr id="13" name="Rechte verbindingslijn met pijl 29"/>
        <xdr:cNvSpPr>
          <a:spLocks/>
        </xdr:cNvSpPr>
      </xdr:nvSpPr>
      <xdr:spPr>
        <a:xfrm>
          <a:off x="8420100" y="26098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4</xdr:row>
      <xdr:rowOff>104775</xdr:rowOff>
    </xdr:from>
    <xdr:to>
      <xdr:col>17</xdr:col>
      <xdr:colOff>333375</xdr:colOff>
      <xdr:row>4</xdr:row>
      <xdr:rowOff>104775</xdr:rowOff>
    </xdr:to>
    <xdr:sp>
      <xdr:nvSpPr>
        <xdr:cNvPr id="14" name="Rechte verbindingslijn met pijl 30"/>
        <xdr:cNvSpPr>
          <a:spLocks/>
        </xdr:cNvSpPr>
      </xdr:nvSpPr>
      <xdr:spPr>
        <a:xfrm>
          <a:off x="8420100" y="1123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104775</xdr:rowOff>
    </xdr:from>
    <xdr:to>
      <xdr:col>17</xdr:col>
      <xdr:colOff>333375</xdr:colOff>
      <xdr:row>5</xdr:row>
      <xdr:rowOff>104775</xdr:rowOff>
    </xdr:to>
    <xdr:sp>
      <xdr:nvSpPr>
        <xdr:cNvPr id="15" name="Rechte verbindingslijn met pijl 31"/>
        <xdr:cNvSpPr>
          <a:spLocks/>
        </xdr:cNvSpPr>
      </xdr:nvSpPr>
      <xdr:spPr>
        <a:xfrm>
          <a:off x="8420100" y="13144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6</xdr:row>
      <xdr:rowOff>104775</xdr:rowOff>
    </xdr:from>
    <xdr:to>
      <xdr:col>17</xdr:col>
      <xdr:colOff>333375</xdr:colOff>
      <xdr:row>6</xdr:row>
      <xdr:rowOff>104775</xdr:rowOff>
    </xdr:to>
    <xdr:sp>
      <xdr:nvSpPr>
        <xdr:cNvPr id="16" name="Rechte verbindingslijn met pijl 32"/>
        <xdr:cNvSpPr>
          <a:spLocks/>
        </xdr:cNvSpPr>
      </xdr:nvSpPr>
      <xdr:spPr>
        <a:xfrm>
          <a:off x="8420100" y="1504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104775</xdr:rowOff>
    </xdr:from>
    <xdr:to>
      <xdr:col>17</xdr:col>
      <xdr:colOff>333375</xdr:colOff>
      <xdr:row>7</xdr:row>
      <xdr:rowOff>104775</xdr:rowOff>
    </xdr:to>
    <xdr:sp>
      <xdr:nvSpPr>
        <xdr:cNvPr id="17" name="Rechte verbindingslijn met pijl 33"/>
        <xdr:cNvSpPr>
          <a:spLocks/>
        </xdr:cNvSpPr>
      </xdr:nvSpPr>
      <xdr:spPr>
        <a:xfrm>
          <a:off x="8420100" y="16954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8</xdr:row>
      <xdr:rowOff>104775</xdr:rowOff>
    </xdr:from>
    <xdr:to>
      <xdr:col>17</xdr:col>
      <xdr:colOff>333375</xdr:colOff>
      <xdr:row>8</xdr:row>
      <xdr:rowOff>104775</xdr:rowOff>
    </xdr:to>
    <xdr:sp>
      <xdr:nvSpPr>
        <xdr:cNvPr id="18" name="Rechte verbindingslijn met pijl 34"/>
        <xdr:cNvSpPr>
          <a:spLocks/>
        </xdr:cNvSpPr>
      </xdr:nvSpPr>
      <xdr:spPr>
        <a:xfrm>
          <a:off x="8420100" y="1885950"/>
          <a:ext cx="285750" cy="0"/>
        </a:xfrm>
        <a:prstGeom prst="straightConnector1">
          <a:avLst/>
        </a:prstGeom>
        <a:noFill/>
        <a:ln w="19050" cmpd="sng">
          <a:solidFill>
            <a:srgbClr val="558ED5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D57"/>
  <sheetViews>
    <sheetView zoomScale="85" zoomScaleNormal="85" zoomScalePageLayoutView="0" workbookViewId="0" topLeftCell="A1">
      <selection activeCell="C1" sqref="C1:C16384"/>
    </sheetView>
  </sheetViews>
  <sheetFormatPr defaultColWidth="0" defaultRowHeight="15" zeroHeight="1"/>
  <cols>
    <col min="1" max="1" width="3.8515625" style="0" customWidth="1"/>
    <col min="2" max="2" width="4.7109375" style="0" customWidth="1"/>
    <col min="3" max="3" width="116.7109375" style="0" customWidth="1"/>
    <col min="4" max="4" width="9.140625" style="0" customWidth="1"/>
  </cols>
  <sheetData>
    <row r="1" spans="1:4" ht="35.25">
      <c r="A1" s="8"/>
      <c r="B1" s="8"/>
      <c r="C1" s="65" t="s">
        <v>384</v>
      </c>
      <c r="D1" s="110"/>
    </row>
    <row r="2" spans="1:4" s="144" customFormat="1" ht="15" customHeight="1" thickBot="1">
      <c r="A2" s="141"/>
      <c r="B2" s="141"/>
      <c r="C2" s="142" t="s">
        <v>495</v>
      </c>
      <c r="D2" s="143"/>
    </row>
    <row r="3" spans="1:4" ht="9" customHeight="1">
      <c r="A3" s="8"/>
      <c r="B3" s="8"/>
      <c r="C3" s="109"/>
      <c r="D3" s="8"/>
    </row>
    <row r="4" spans="1:4" ht="18.75">
      <c r="A4" s="8"/>
      <c r="B4" s="8"/>
      <c r="C4" s="113" t="s">
        <v>426</v>
      </c>
      <c r="D4" s="8"/>
    </row>
    <row r="5" spans="1:4" ht="4.5" customHeight="1">
      <c r="A5" s="8"/>
      <c r="B5" s="8"/>
      <c r="C5" s="114"/>
      <c r="D5" s="8"/>
    </row>
    <row r="6" spans="1:4" ht="15">
      <c r="A6" s="8"/>
      <c r="B6" s="8"/>
      <c r="C6" s="111" t="s">
        <v>385</v>
      </c>
      <c r="D6" s="8"/>
    </row>
    <row r="7" spans="1:4" ht="4.5" customHeight="1">
      <c r="A7" s="8"/>
      <c r="B7" s="8"/>
      <c r="C7" s="114"/>
      <c r="D7" s="8"/>
    </row>
    <row r="8" spans="1:4" ht="15">
      <c r="A8" s="8"/>
      <c r="B8" s="8"/>
      <c r="C8" s="111" t="s">
        <v>386</v>
      </c>
      <c r="D8" s="8"/>
    </row>
    <row r="9" spans="1:4" ht="4.5" customHeight="1">
      <c r="A9" s="8"/>
      <c r="B9" s="8"/>
      <c r="C9" s="114"/>
      <c r="D9" s="8"/>
    </row>
    <row r="10" spans="1:4" ht="15">
      <c r="A10" s="8"/>
      <c r="B10" s="8"/>
      <c r="C10" s="111" t="s">
        <v>476</v>
      </c>
      <c r="D10" s="8"/>
    </row>
    <row r="11" spans="1:4" ht="4.5" customHeight="1">
      <c r="A11" s="8"/>
      <c r="B11" s="8"/>
      <c r="C11" s="114"/>
      <c r="D11" s="8"/>
    </row>
    <row r="12" spans="1:4" ht="15">
      <c r="A12" s="8"/>
      <c r="B12" s="8"/>
      <c r="C12" s="111" t="s">
        <v>387</v>
      </c>
      <c r="D12" s="8"/>
    </row>
    <row r="13" spans="1:4" ht="4.5" customHeight="1">
      <c r="A13" s="8"/>
      <c r="B13" s="8"/>
      <c r="C13" s="114"/>
      <c r="D13" s="8"/>
    </row>
    <row r="14" spans="1:4" ht="15">
      <c r="A14" s="8"/>
      <c r="B14" s="8"/>
      <c r="C14" s="165" t="s">
        <v>478</v>
      </c>
      <c r="D14" s="8"/>
    </row>
    <row r="15" spans="1:4" ht="4.5" customHeight="1">
      <c r="A15" s="8"/>
      <c r="B15" s="8"/>
      <c r="C15" s="114"/>
      <c r="D15" s="8"/>
    </row>
    <row r="16" spans="1:4" ht="15">
      <c r="A16" s="8"/>
      <c r="B16" s="8"/>
      <c r="C16" s="115" t="s">
        <v>388</v>
      </c>
      <c r="D16" s="8"/>
    </row>
    <row r="17" spans="1:4" ht="4.5" customHeight="1">
      <c r="A17" s="8"/>
      <c r="B17" s="8"/>
      <c r="C17" s="114"/>
      <c r="D17" s="8"/>
    </row>
    <row r="18" spans="1:4" ht="15">
      <c r="A18" s="8"/>
      <c r="B18" s="8"/>
      <c r="C18" s="166" t="s">
        <v>477</v>
      </c>
      <c r="D18" s="8"/>
    </row>
    <row r="19" spans="1:4" ht="4.5" customHeight="1">
      <c r="A19" s="8"/>
      <c r="B19" s="8"/>
      <c r="C19" s="114"/>
      <c r="D19" s="8"/>
    </row>
    <row r="20" spans="1:4" ht="15" customHeight="1">
      <c r="A20" s="8"/>
      <c r="B20" s="8"/>
      <c r="C20" s="111" t="s">
        <v>472</v>
      </c>
      <c r="D20" s="8"/>
    </row>
    <row r="21" spans="1:4" ht="15" customHeight="1">
      <c r="A21" s="8"/>
      <c r="B21" s="8"/>
      <c r="C21" s="111" t="s">
        <v>473</v>
      </c>
      <c r="D21" s="8"/>
    </row>
    <row r="22" spans="1:4" ht="4.5" customHeight="1">
      <c r="A22" s="8"/>
      <c r="B22" s="8"/>
      <c r="C22" s="114"/>
      <c r="D22" s="8"/>
    </row>
    <row r="23" spans="1:4" ht="15">
      <c r="A23" s="8"/>
      <c r="B23" s="8"/>
      <c r="C23" s="116" t="s">
        <v>389</v>
      </c>
      <c r="D23" s="8"/>
    </row>
    <row r="24" spans="1:4" ht="4.5" customHeight="1">
      <c r="A24" s="8"/>
      <c r="B24" s="8"/>
      <c r="C24" s="114"/>
      <c r="D24" s="8"/>
    </row>
    <row r="25" spans="1:4" ht="18.75">
      <c r="A25" s="8"/>
      <c r="B25" s="8"/>
      <c r="C25" s="117" t="s">
        <v>390</v>
      </c>
      <c r="D25" s="8"/>
    </row>
    <row r="26" spans="1:4" ht="4.5" customHeight="1">
      <c r="A26" s="8"/>
      <c r="B26" s="8"/>
      <c r="C26" s="114"/>
      <c r="D26" s="8"/>
    </row>
    <row r="27" spans="1:4" ht="15">
      <c r="A27" s="8"/>
      <c r="B27" s="8"/>
      <c r="C27" s="111" t="s">
        <v>391</v>
      </c>
      <c r="D27" s="8"/>
    </row>
    <row r="28" spans="1:4" ht="4.5" customHeight="1">
      <c r="A28" s="8"/>
      <c r="B28" s="8"/>
      <c r="C28" s="114"/>
      <c r="D28" s="8"/>
    </row>
    <row r="29" spans="1:4" ht="15">
      <c r="A29" s="8"/>
      <c r="B29" s="8"/>
      <c r="C29" s="111" t="s">
        <v>392</v>
      </c>
      <c r="D29" s="8"/>
    </row>
    <row r="30" spans="1:4" ht="15">
      <c r="A30" s="8"/>
      <c r="B30" s="8"/>
      <c r="C30" s="111" t="s">
        <v>393</v>
      </c>
      <c r="D30" s="8"/>
    </row>
    <row r="31" spans="1:4" ht="15">
      <c r="A31" s="8"/>
      <c r="B31" s="8"/>
      <c r="C31" s="111" t="s">
        <v>394</v>
      </c>
      <c r="D31" s="8"/>
    </row>
    <row r="32" spans="1:4" ht="15">
      <c r="A32" s="8"/>
      <c r="B32" s="8"/>
      <c r="C32" s="116" t="s">
        <v>395</v>
      </c>
      <c r="D32" s="8"/>
    </row>
    <row r="33" spans="1:4" ht="15">
      <c r="A33" s="8"/>
      <c r="B33" s="8"/>
      <c r="C33" s="114"/>
      <c r="D33" s="8"/>
    </row>
    <row r="34" spans="1:4" ht="15">
      <c r="A34" s="8"/>
      <c r="B34" s="8"/>
      <c r="C34" s="111" t="s">
        <v>396</v>
      </c>
      <c r="D34" s="8"/>
    </row>
    <row r="35" spans="1:4" ht="15">
      <c r="A35" s="8"/>
      <c r="B35" s="8"/>
      <c r="C35" s="111" t="s">
        <v>397</v>
      </c>
      <c r="D35" s="8"/>
    </row>
    <row r="36" spans="1:4" ht="15">
      <c r="A36" s="8"/>
      <c r="B36" s="8"/>
      <c r="C36" s="111" t="s">
        <v>398</v>
      </c>
      <c r="D36" s="8"/>
    </row>
    <row r="37" spans="1:4" ht="15">
      <c r="A37" s="8"/>
      <c r="B37" s="8"/>
      <c r="C37" s="111" t="s">
        <v>399</v>
      </c>
      <c r="D37" s="8"/>
    </row>
    <row r="38" spans="1:4" ht="4.5" customHeight="1">
      <c r="A38" s="8"/>
      <c r="B38" s="8"/>
      <c r="C38" s="145"/>
      <c r="D38" s="8"/>
    </row>
    <row r="39" spans="1:4" ht="15">
      <c r="A39" s="8"/>
      <c r="B39" s="8"/>
      <c r="C39" s="111" t="s">
        <v>474</v>
      </c>
      <c r="D39" s="8"/>
    </row>
    <row r="40" spans="1:4" ht="4.5" customHeight="1">
      <c r="A40" s="8"/>
      <c r="B40" s="8"/>
      <c r="C40" s="164"/>
      <c r="D40" s="8"/>
    </row>
    <row r="41" spans="1:4" ht="15">
      <c r="A41" s="8"/>
      <c r="B41" s="8"/>
      <c r="C41" s="111" t="s">
        <v>475</v>
      </c>
      <c r="D41" s="8"/>
    </row>
    <row r="42" spans="1:4" ht="4.5" customHeight="1">
      <c r="A42" s="8"/>
      <c r="B42" s="8"/>
      <c r="C42" s="114"/>
      <c r="D42" s="8"/>
    </row>
    <row r="43" spans="1:4" ht="18.75">
      <c r="A43" s="8"/>
      <c r="B43" s="8"/>
      <c r="C43" s="117" t="s">
        <v>400</v>
      </c>
      <c r="D43" s="8"/>
    </row>
    <row r="44" spans="1:4" ht="4.5" customHeight="1">
      <c r="A44" s="8"/>
      <c r="B44" s="8"/>
      <c r="C44" s="114"/>
      <c r="D44" s="8"/>
    </row>
    <row r="45" spans="1:4" ht="15">
      <c r="A45" s="8"/>
      <c r="B45" s="8"/>
      <c r="C45" s="111" t="s">
        <v>401</v>
      </c>
      <c r="D45" s="8"/>
    </row>
    <row r="46" spans="1:4" ht="15">
      <c r="A46" s="8"/>
      <c r="B46" s="8"/>
      <c r="C46" s="111" t="s">
        <v>456</v>
      </c>
      <c r="D46" s="8"/>
    </row>
    <row r="47" spans="1:4" ht="15">
      <c r="A47" s="8"/>
      <c r="B47" s="8"/>
      <c r="C47" s="111" t="s">
        <v>402</v>
      </c>
      <c r="D47" s="8"/>
    </row>
    <row r="48" spans="1:4" ht="15">
      <c r="A48" s="8"/>
      <c r="B48" s="8"/>
      <c r="C48" s="111" t="s">
        <v>403</v>
      </c>
      <c r="D48" s="8"/>
    </row>
    <row r="49" spans="1:4" ht="15.75" thickBot="1">
      <c r="A49" s="8"/>
      <c r="B49" s="8"/>
      <c r="C49" s="112" t="s">
        <v>404</v>
      </c>
      <c r="D49" s="8"/>
    </row>
    <row r="50" spans="1:4" ht="4.5" customHeight="1">
      <c r="A50" s="8"/>
      <c r="B50" s="8"/>
      <c r="C50" s="145"/>
      <c r="D50" s="8"/>
    </row>
    <row r="51" spans="1:4" ht="30">
      <c r="A51" s="8"/>
      <c r="B51" s="8"/>
      <c r="C51" s="146" t="s">
        <v>496</v>
      </c>
      <c r="D51" s="8"/>
    </row>
    <row r="52" spans="1:4" ht="15">
      <c r="A52" s="8"/>
      <c r="B52" s="8"/>
      <c r="C52" s="146" t="s">
        <v>497</v>
      </c>
      <c r="D52" s="8"/>
    </row>
    <row r="53" spans="1:4" ht="4.5" customHeight="1">
      <c r="A53" s="8"/>
      <c r="B53" s="8"/>
      <c r="C53" s="145"/>
      <c r="D53" s="8"/>
    </row>
    <row r="54" spans="1:4" ht="15.75">
      <c r="A54" s="8"/>
      <c r="B54" s="8"/>
      <c r="C54" s="147" t="s">
        <v>459</v>
      </c>
      <c r="D54" s="8"/>
    </row>
    <row r="55" spans="1:4" ht="15.75">
      <c r="A55" s="8"/>
      <c r="B55" s="8"/>
      <c r="C55" s="147" t="s">
        <v>458</v>
      </c>
      <c r="D55" s="8"/>
    </row>
    <row r="56" spans="1:4" ht="16.5" thickBot="1">
      <c r="A56" s="8"/>
      <c r="B56" s="8"/>
      <c r="C56" s="148" t="s">
        <v>457</v>
      </c>
      <c r="D56" s="8"/>
    </row>
    <row r="57" spans="1:4" ht="15">
      <c r="A57" s="8"/>
      <c r="B57" s="8"/>
      <c r="C57" s="8"/>
      <c r="D57" s="8"/>
    </row>
  </sheetData>
  <sheetProtection password="C0E4" sheet="1" objects="1" scenarios="1" selectLockedCells="1"/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E48"/>
  <sheetViews>
    <sheetView zoomScale="90" zoomScaleNormal="90" zoomScalePageLayoutView="0" workbookViewId="0" topLeftCell="A19">
      <selection activeCell="D5" sqref="D5"/>
    </sheetView>
  </sheetViews>
  <sheetFormatPr defaultColWidth="0" defaultRowHeight="15" zeroHeight="1"/>
  <cols>
    <col min="1" max="1" width="9.140625" style="0" customWidth="1"/>
    <col min="2" max="2" width="24.140625" style="0" customWidth="1"/>
    <col min="3" max="3" width="4.28125" style="0" customWidth="1"/>
    <col min="4" max="4" width="64.421875" style="0" customWidth="1"/>
    <col min="5" max="5" width="9.140625" style="0" customWidth="1"/>
  </cols>
  <sheetData>
    <row r="1" spans="1:5" ht="35.25">
      <c r="A1" s="8"/>
      <c r="B1" s="177" t="s">
        <v>425</v>
      </c>
      <c r="C1" s="177"/>
      <c r="D1" s="177"/>
      <c r="E1" s="8"/>
    </row>
    <row r="2" spans="1:5" ht="15">
      <c r="A2" s="8"/>
      <c r="B2" s="168"/>
      <c r="C2" s="168"/>
      <c r="D2" s="8"/>
      <c r="E2" s="8"/>
    </row>
    <row r="3" spans="1:5" ht="18">
      <c r="A3" s="8"/>
      <c r="B3" s="171" t="s">
        <v>405</v>
      </c>
      <c r="C3" s="171"/>
      <c r="D3" s="171"/>
      <c r="E3" s="8"/>
    </row>
    <row r="4" spans="1:5" ht="9" customHeight="1">
      <c r="A4" s="8"/>
      <c r="B4" s="8"/>
      <c r="C4" s="8"/>
      <c r="D4" s="8"/>
      <c r="E4" s="8"/>
    </row>
    <row r="5" spans="1:5" ht="15">
      <c r="A5" s="8"/>
      <c r="B5" s="169" t="s">
        <v>406</v>
      </c>
      <c r="C5" s="170"/>
      <c r="D5" s="120"/>
      <c r="E5" s="8"/>
    </row>
    <row r="6" spans="1:5" ht="9" customHeight="1">
      <c r="A6" s="8"/>
      <c r="B6" s="107"/>
      <c r="C6" s="107"/>
      <c r="D6" s="8"/>
      <c r="E6" s="8"/>
    </row>
    <row r="7" spans="1:5" ht="15">
      <c r="A7" s="8"/>
      <c r="B7" s="169" t="s">
        <v>407</v>
      </c>
      <c r="C7" s="170"/>
      <c r="D7" s="120"/>
      <c r="E7" s="8"/>
    </row>
    <row r="8" spans="1:5" ht="9" customHeight="1">
      <c r="A8" s="8"/>
      <c r="B8" s="107"/>
      <c r="C8" s="107"/>
      <c r="D8" s="8"/>
      <c r="E8" s="8"/>
    </row>
    <row r="9" spans="1:5" ht="15">
      <c r="A9" s="8"/>
      <c r="B9" s="169" t="s">
        <v>408</v>
      </c>
      <c r="C9" s="170"/>
      <c r="D9" s="120"/>
      <c r="E9" s="8"/>
    </row>
    <row r="10" spans="1:5" ht="9" customHeight="1">
      <c r="A10" s="8"/>
      <c r="B10" s="107"/>
      <c r="C10" s="107"/>
      <c r="D10" s="8"/>
      <c r="E10" s="8"/>
    </row>
    <row r="11" spans="1:5" ht="15">
      <c r="A11" s="8"/>
      <c r="B11" s="169" t="s">
        <v>409</v>
      </c>
      <c r="C11" s="170"/>
      <c r="D11" s="120"/>
      <c r="E11" s="8"/>
    </row>
    <row r="12" spans="1:5" ht="9" customHeight="1">
      <c r="A12" s="8"/>
      <c r="B12" s="107"/>
      <c r="C12" s="107"/>
      <c r="D12" s="8"/>
      <c r="E12" s="8"/>
    </row>
    <row r="13" spans="1:5" ht="15">
      <c r="A13" s="8"/>
      <c r="B13" s="169" t="s">
        <v>410</v>
      </c>
      <c r="C13" s="170"/>
      <c r="D13" s="120"/>
      <c r="E13" s="8"/>
    </row>
    <row r="14" spans="1:5" ht="9" customHeight="1">
      <c r="A14" s="8"/>
      <c r="B14" s="107"/>
      <c r="C14" s="107"/>
      <c r="D14" s="8"/>
      <c r="E14" s="8"/>
    </row>
    <row r="15" spans="1:5" ht="15">
      <c r="A15" s="8"/>
      <c r="B15" s="169" t="s">
        <v>411</v>
      </c>
      <c r="C15" s="170"/>
      <c r="D15" s="120"/>
      <c r="E15" s="8"/>
    </row>
    <row r="16" spans="1:5" ht="9" customHeight="1">
      <c r="A16" s="8"/>
      <c r="B16" s="107"/>
      <c r="C16" s="107"/>
      <c r="D16" s="8"/>
      <c r="E16" s="8"/>
    </row>
    <row r="17" spans="1:5" ht="15">
      <c r="A17" s="8"/>
      <c r="B17" s="169" t="s">
        <v>412</v>
      </c>
      <c r="C17" s="170"/>
      <c r="D17" s="120"/>
      <c r="E17" s="8"/>
    </row>
    <row r="18" spans="1:5" ht="9" customHeight="1">
      <c r="A18" s="8"/>
      <c r="B18" s="8"/>
      <c r="C18" s="8"/>
      <c r="D18" s="8"/>
      <c r="E18" s="8"/>
    </row>
    <row r="19" spans="1:5" ht="15">
      <c r="A19" s="8"/>
      <c r="B19" s="169" t="s">
        <v>413</v>
      </c>
      <c r="C19" s="170"/>
      <c r="D19" s="121"/>
      <c r="E19" s="8"/>
    </row>
    <row r="20" spans="1:5" ht="9" customHeight="1">
      <c r="A20" s="8"/>
      <c r="B20" s="8"/>
      <c r="C20" s="8"/>
      <c r="D20" s="8"/>
      <c r="E20" s="8"/>
    </row>
    <row r="21" spans="1:5" ht="30" customHeight="1">
      <c r="A21" s="8"/>
      <c r="B21" s="173" t="s">
        <v>414</v>
      </c>
      <c r="C21" s="174"/>
      <c r="D21" s="122"/>
      <c r="E21" s="8"/>
    </row>
    <row r="22" spans="1:5" ht="15">
      <c r="A22" s="8"/>
      <c r="B22" s="175" t="s">
        <v>415</v>
      </c>
      <c r="C22" s="176"/>
      <c r="D22" s="123"/>
      <c r="E22" s="8"/>
    </row>
    <row r="23" spans="1:5" ht="9" customHeight="1">
      <c r="A23" s="8"/>
      <c r="B23" s="8"/>
      <c r="C23" s="8"/>
      <c r="D23" s="8"/>
      <c r="E23" s="8"/>
    </row>
    <row r="24" spans="1:5" ht="15">
      <c r="A24" s="8"/>
      <c r="B24" s="172" t="s">
        <v>416</v>
      </c>
      <c r="C24" s="172"/>
      <c r="D24" s="172"/>
      <c r="E24" s="8"/>
    </row>
    <row r="25" spans="1:5" ht="9" customHeight="1">
      <c r="A25" s="8"/>
      <c r="B25" s="108"/>
      <c r="C25" s="8"/>
      <c r="D25" s="8"/>
      <c r="E25" s="8"/>
    </row>
    <row r="26" spans="1:5" ht="15">
      <c r="A26" s="8"/>
      <c r="B26" s="169" t="s">
        <v>417</v>
      </c>
      <c r="C26" s="170"/>
      <c r="D26" s="120"/>
      <c r="E26" s="8"/>
    </row>
    <row r="27" spans="1:5" ht="15">
      <c r="A27" s="8"/>
      <c r="B27" s="169" t="s">
        <v>418</v>
      </c>
      <c r="C27" s="170"/>
      <c r="D27" s="120"/>
      <c r="E27" s="8"/>
    </row>
    <row r="28" spans="1:5" ht="15">
      <c r="A28" s="8"/>
      <c r="B28" s="169" t="s">
        <v>419</v>
      </c>
      <c r="C28" s="170"/>
      <c r="D28" s="120"/>
      <c r="E28" s="8"/>
    </row>
    <row r="29" spans="1:5" ht="15">
      <c r="A29" s="8"/>
      <c r="B29" s="169" t="s">
        <v>420</v>
      </c>
      <c r="C29" s="170"/>
      <c r="D29" s="120"/>
      <c r="E29" s="8"/>
    </row>
    <row r="30" spans="1:5" ht="9" customHeight="1">
      <c r="A30" s="8"/>
      <c r="B30" s="8"/>
      <c r="C30" s="8"/>
      <c r="D30" s="8"/>
      <c r="E30" s="8"/>
    </row>
    <row r="31" spans="1:5" ht="15">
      <c r="A31" s="8"/>
      <c r="B31" s="169" t="s">
        <v>421</v>
      </c>
      <c r="C31" s="170"/>
      <c r="D31" s="124"/>
      <c r="E31" s="8"/>
    </row>
    <row r="32" spans="1:5" ht="15">
      <c r="A32" s="8"/>
      <c r="B32" s="169" t="s">
        <v>422</v>
      </c>
      <c r="C32" s="170"/>
      <c r="D32" s="124"/>
      <c r="E32" s="8"/>
    </row>
    <row r="33" spans="1:5" ht="15">
      <c r="A33" s="8"/>
      <c r="B33" s="169" t="s">
        <v>423</v>
      </c>
      <c r="C33" s="170"/>
      <c r="D33" s="120"/>
      <c r="E33" s="8"/>
    </row>
    <row r="34" spans="1:5" ht="9" customHeight="1">
      <c r="A34" s="8"/>
      <c r="B34" s="8"/>
      <c r="C34" s="8"/>
      <c r="D34" s="8"/>
      <c r="E34" s="8"/>
    </row>
    <row r="35" spans="1:5" ht="15">
      <c r="A35" s="8"/>
      <c r="B35" s="172" t="s">
        <v>424</v>
      </c>
      <c r="C35" s="172"/>
      <c r="D35" s="172"/>
      <c r="E35" s="8"/>
    </row>
    <row r="36" spans="1:5" ht="9" customHeight="1">
      <c r="A36" s="8"/>
      <c r="B36" s="8"/>
      <c r="C36" s="8"/>
      <c r="D36" s="8"/>
      <c r="E36" s="8"/>
    </row>
    <row r="37" spans="1:5" ht="15">
      <c r="A37" s="8"/>
      <c r="B37" s="169" t="s">
        <v>407</v>
      </c>
      <c r="C37" s="170"/>
      <c r="D37" s="120"/>
      <c r="E37" s="8"/>
    </row>
    <row r="38" spans="1:5" ht="9" customHeight="1">
      <c r="A38" s="8"/>
      <c r="B38" s="107"/>
      <c r="C38" s="107"/>
      <c r="D38" s="8"/>
      <c r="E38" s="8"/>
    </row>
    <row r="39" spans="1:5" ht="15">
      <c r="A39" s="8"/>
      <c r="B39" s="169" t="s">
        <v>408</v>
      </c>
      <c r="C39" s="170"/>
      <c r="D39" s="120"/>
      <c r="E39" s="8"/>
    </row>
    <row r="40" spans="1:5" ht="9" customHeight="1">
      <c r="A40" s="8"/>
      <c r="B40" s="107"/>
      <c r="C40" s="107"/>
      <c r="D40" s="8"/>
      <c r="E40" s="8"/>
    </row>
    <row r="41" spans="1:5" ht="15">
      <c r="A41" s="8"/>
      <c r="B41" s="169" t="s">
        <v>409</v>
      </c>
      <c r="C41" s="170"/>
      <c r="D41" s="120"/>
      <c r="E41" s="8"/>
    </row>
    <row r="42" spans="1:5" ht="9" customHeight="1">
      <c r="A42" s="8"/>
      <c r="B42" s="107"/>
      <c r="C42" s="107"/>
      <c r="D42" s="8"/>
      <c r="E42" s="8"/>
    </row>
    <row r="43" spans="1:5" ht="15">
      <c r="A43" s="8"/>
      <c r="B43" s="169" t="s">
        <v>410</v>
      </c>
      <c r="C43" s="170"/>
      <c r="D43" s="120"/>
      <c r="E43" s="8"/>
    </row>
    <row r="44" spans="1:5" ht="9" customHeight="1">
      <c r="A44" s="8"/>
      <c r="B44" s="107"/>
      <c r="C44" s="107"/>
      <c r="D44" s="8"/>
      <c r="E44" s="8"/>
    </row>
    <row r="45" spans="1:5" ht="15">
      <c r="A45" s="8"/>
      <c r="B45" s="169" t="s">
        <v>411</v>
      </c>
      <c r="C45" s="170"/>
      <c r="D45" s="120"/>
      <c r="E45" s="8"/>
    </row>
    <row r="46" spans="1:5" ht="9" customHeight="1">
      <c r="A46" s="8"/>
      <c r="B46" s="107"/>
      <c r="C46" s="107"/>
      <c r="D46" s="8"/>
      <c r="E46" s="8"/>
    </row>
    <row r="47" spans="1:5" ht="15">
      <c r="A47" s="8"/>
      <c r="B47" s="169" t="s">
        <v>412</v>
      </c>
      <c r="C47" s="170"/>
      <c r="D47" s="120"/>
      <c r="E47" s="8"/>
    </row>
    <row r="48" spans="1:5" ht="15">
      <c r="A48" s="8"/>
      <c r="B48" s="8"/>
      <c r="C48" s="8"/>
      <c r="D48" s="8"/>
      <c r="E48" s="8"/>
    </row>
  </sheetData>
  <sheetProtection password="C0E4" sheet="1" objects="1" scenarios="1" selectLockedCells="1"/>
  <mergeCells count="28">
    <mergeCell ref="B43:C43"/>
    <mergeCell ref="B35:D35"/>
    <mergeCell ref="B32:C32"/>
    <mergeCell ref="B33:C33"/>
    <mergeCell ref="B15:C15"/>
    <mergeCell ref="B37:C37"/>
    <mergeCell ref="B39:C39"/>
    <mergeCell ref="B41:C41"/>
    <mergeCell ref="B21:C21"/>
    <mergeCell ref="B22:C22"/>
    <mergeCell ref="B1:D1"/>
    <mergeCell ref="B45:C45"/>
    <mergeCell ref="B2:C2"/>
    <mergeCell ref="B5:C5"/>
    <mergeCell ref="B7:C7"/>
    <mergeCell ref="B9:C9"/>
    <mergeCell ref="B11:C11"/>
    <mergeCell ref="B13:C13"/>
    <mergeCell ref="B47:C47"/>
    <mergeCell ref="B3:D3"/>
    <mergeCell ref="B26:C26"/>
    <mergeCell ref="B27:C27"/>
    <mergeCell ref="B28:C28"/>
    <mergeCell ref="B29:C29"/>
    <mergeCell ref="B31:C31"/>
    <mergeCell ref="B24:D24"/>
    <mergeCell ref="B17:C17"/>
    <mergeCell ref="B19:C19"/>
  </mergeCells>
  <dataValidations count="1">
    <dataValidation type="list" allowBlank="1" showInputMessage="1" showErrorMessage="1" sqref="D19">
      <formula1>Function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1:X46"/>
  <sheetViews>
    <sheetView tabSelected="1" zoomScale="90" zoomScaleNormal="90" zoomScalePageLayoutView="0" workbookViewId="0" topLeftCell="A1">
      <selection activeCell="F35" sqref="F35:I35"/>
    </sheetView>
  </sheetViews>
  <sheetFormatPr defaultColWidth="0" defaultRowHeight="15" zeroHeight="1"/>
  <cols>
    <col min="1" max="1" width="2.57421875" style="8" customWidth="1"/>
    <col min="2" max="2" width="12.57421875" style="0" customWidth="1"/>
    <col min="3" max="3" width="17.7109375" style="0" customWidth="1"/>
    <col min="4" max="6" width="10.28125" style="0" customWidth="1"/>
    <col min="7" max="7" width="3.421875" style="0" customWidth="1"/>
    <col min="8" max="8" width="9.28125" style="0" customWidth="1"/>
    <col min="9" max="9" width="5.8515625" style="0" customWidth="1"/>
    <col min="10" max="10" width="17.7109375" style="0" customWidth="1"/>
    <col min="11" max="11" width="7.7109375" style="0" customWidth="1"/>
    <col min="12" max="12" width="9.8515625" style="0" customWidth="1"/>
    <col min="13" max="13" width="14.7109375" style="0" customWidth="1"/>
    <col min="14" max="14" width="3.140625" style="0" customWidth="1"/>
    <col min="15" max="15" width="11.140625" style="0" customWidth="1"/>
    <col min="16" max="16" width="10.7109375" style="0" customWidth="1"/>
    <col min="17" max="17" width="18.7109375" style="0" customWidth="1"/>
    <col min="18" max="18" width="8.7109375" style="0" customWidth="1"/>
    <col min="19" max="19" width="13.421875" style="0" customWidth="1"/>
    <col min="20" max="20" width="9.421875" style="0" customWidth="1"/>
    <col min="21" max="21" width="8.7109375" style="0" customWidth="1"/>
    <col min="22" max="22" width="12.00390625" style="0" customWidth="1"/>
    <col min="23" max="23" width="36.8515625" style="0" customWidth="1"/>
    <col min="24" max="24" width="2.57421875" style="8" customWidth="1"/>
  </cols>
  <sheetData>
    <row r="1" spans="2:24" ht="15" customHeight="1">
      <c r="B1" s="216" t="s">
        <v>427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8"/>
      <c r="X1" s="61"/>
    </row>
    <row r="2" spans="2:24" ht="15.75" customHeight="1" thickBot="1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1"/>
      <c r="X2" s="61"/>
    </row>
    <row r="3" spans="2:23" ht="15.75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2:23" ht="16.5" customHeight="1" thickBot="1">
      <c r="B4" s="19" t="s">
        <v>0</v>
      </c>
      <c r="C4" s="2"/>
      <c r="D4" s="2"/>
      <c r="E4" s="2"/>
      <c r="F4" s="2"/>
      <c r="G4" s="2"/>
      <c r="H4" s="2"/>
      <c r="I4" s="180"/>
      <c r="J4" s="180"/>
      <c r="K4" s="180"/>
      <c r="L4" s="4"/>
      <c r="M4" s="5"/>
      <c r="N4" s="2"/>
      <c r="O4" s="2"/>
      <c r="P4" s="2"/>
      <c r="Q4" s="2"/>
      <c r="R4" s="2"/>
      <c r="S4" s="2"/>
      <c r="T4" s="2"/>
      <c r="U4" s="2"/>
      <c r="V4" s="2"/>
      <c r="W4" s="3"/>
    </row>
    <row r="5" spans="2:23" ht="16.5" customHeight="1" thickBot="1">
      <c r="B5" s="20" t="s">
        <v>1</v>
      </c>
      <c r="C5" s="192"/>
      <c r="D5" s="193"/>
      <c r="E5" s="193"/>
      <c r="F5" s="194"/>
      <c r="G5" s="150"/>
      <c r="H5" s="150"/>
      <c r="I5" s="7"/>
      <c r="J5" s="184" t="s">
        <v>306</v>
      </c>
      <c r="K5" s="185"/>
      <c r="L5" s="186"/>
      <c r="M5" s="167"/>
      <c r="N5" s="6"/>
      <c r="O5" s="6"/>
      <c r="P5" s="2"/>
      <c r="Q5" s="237" t="s">
        <v>453</v>
      </c>
      <c r="R5" s="238"/>
      <c r="S5" s="238"/>
      <c r="T5" s="238"/>
      <c r="U5" s="238"/>
      <c r="V5" s="239"/>
      <c r="W5" s="130"/>
    </row>
    <row r="6" spans="2:23" ht="16.5" customHeight="1" thickBot="1">
      <c r="B6" s="21" t="s">
        <v>2</v>
      </c>
      <c r="C6" s="195"/>
      <c r="D6" s="196"/>
      <c r="E6" s="196"/>
      <c r="F6" s="197"/>
      <c r="G6" s="150"/>
      <c r="H6" s="150"/>
      <c r="I6" s="2"/>
      <c r="J6" s="187" t="s">
        <v>5</v>
      </c>
      <c r="K6" s="188"/>
      <c r="L6" s="189"/>
      <c r="M6" s="136"/>
      <c r="N6" s="6"/>
      <c r="O6" s="6"/>
      <c r="P6" s="2"/>
      <c r="Q6" s="231" t="s">
        <v>454</v>
      </c>
      <c r="R6" s="232"/>
      <c r="S6" s="232"/>
      <c r="T6" s="232"/>
      <c r="U6" s="232"/>
      <c r="V6" s="233"/>
      <c r="W6" s="129"/>
    </row>
    <row r="7" spans="2:23" ht="16.5" customHeight="1">
      <c r="B7" s="21" t="s">
        <v>3</v>
      </c>
      <c r="C7" s="195"/>
      <c r="D7" s="196"/>
      <c r="E7" s="196"/>
      <c r="F7" s="197"/>
      <c r="G7" s="150"/>
      <c r="H7" s="150"/>
      <c r="I7" s="7"/>
      <c r="J7" s="7"/>
      <c r="K7" s="7"/>
      <c r="L7" s="8"/>
      <c r="M7" s="134"/>
      <c r="N7" s="6"/>
      <c r="O7" s="6"/>
      <c r="P7" s="2"/>
      <c r="Q7" s="231"/>
      <c r="R7" s="232"/>
      <c r="S7" s="232"/>
      <c r="T7" s="232"/>
      <c r="U7" s="232"/>
      <c r="V7" s="233"/>
      <c r="W7" s="129"/>
    </row>
    <row r="8" spans="2:23" ht="16.5" customHeight="1" thickBot="1">
      <c r="B8" s="22" t="s">
        <v>4</v>
      </c>
      <c r="C8" s="198"/>
      <c r="D8" s="199"/>
      <c r="E8" s="199"/>
      <c r="F8" s="200"/>
      <c r="G8" s="150"/>
      <c r="H8" s="150"/>
      <c r="I8" s="2"/>
      <c r="J8" s="8"/>
      <c r="K8" s="2"/>
      <c r="L8" s="2"/>
      <c r="M8" s="137"/>
      <c r="N8" s="6"/>
      <c r="O8" s="6"/>
      <c r="P8" s="2"/>
      <c r="Q8" s="231" t="s">
        <v>452</v>
      </c>
      <c r="R8" s="232"/>
      <c r="S8" s="232"/>
      <c r="T8" s="232"/>
      <c r="U8" s="232"/>
      <c r="V8" s="233"/>
      <c r="W8" s="129"/>
    </row>
    <row r="9" spans="2:23" ht="15.75" thickBot="1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31"/>
      <c r="R9" s="232"/>
      <c r="S9" s="232"/>
      <c r="T9" s="232"/>
      <c r="U9" s="232"/>
      <c r="V9" s="233"/>
      <c r="W9" s="129"/>
    </row>
    <row r="10" spans="2:23" ht="18" customHeight="1" thickBot="1">
      <c r="B10" s="182" t="s">
        <v>305</v>
      </c>
      <c r="C10" s="183"/>
      <c r="D10" s="118"/>
      <c r="E10" s="119"/>
      <c r="F10" s="119"/>
      <c r="G10" s="151"/>
      <c r="H10" s="151"/>
      <c r="I10" s="2"/>
      <c r="J10" s="190" t="s">
        <v>6</v>
      </c>
      <c r="K10" s="191"/>
      <c r="L10" s="191"/>
      <c r="M10" s="35"/>
      <c r="N10" s="2"/>
      <c r="O10" s="2"/>
      <c r="P10" s="2"/>
      <c r="Q10" s="231" t="s">
        <v>451</v>
      </c>
      <c r="R10" s="232"/>
      <c r="S10" s="232"/>
      <c r="T10" s="232"/>
      <c r="U10" s="232"/>
      <c r="V10" s="233"/>
      <c r="W10" s="129"/>
    </row>
    <row r="11" spans="2:23" ht="26.25" customHeight="1" thickBot="1">
      <c r="B11" s="210" t="s">
        <v>468</v>
      </c>
      <c r="C11" s="210"/>
      <c r="D11" s="211"/>
      <c r="E11" s="211"/>
      <c r="F11" s="211"/>
      <c r="G11" s="152"/>
      <c r="H11" s="152"/>
      <c r="I11" s="2"/>
      <c r="J11" s="2"/>
      <c r="K11" s="2"/>
      <c r="L11" s="2"/>
      <c r="M11" s="2"/>
      <c r="N11" s="2"/>
      <c r="O11" s="2"/>
      <c r="P11" s="2"/>
      <c r="Q11" s="234"/>
      <c r="R11" s="235"/>
      <c r="S11" s="235"/>
      <c r="T11" s="235"/>
      <c r="U11" s="235"/>
      <c r="V11" s="236"/>
      <c r="W11" s="129"/>
    </row>
    <row r="12" spans="2:23" ht="15.75" thickBot="1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27"/>
      <c r="R12" s="128"/>
      <c r="S12" s="128"/>
      <c r="T12" s="128"/>
      <c r="U12" s="128"/>
      <c r="V12" s="128"/>
      <c r="W12" s="129"/>
    </row>
    <row r="13" spans="2:23" ht="60.75" thickBot="1">
      <c r="B13" s="23" t="s">
        <v>9</v>
      </c>
      <c r="C13" s="23" t="s">
        <v>10</v>
      </c>
      <c r="D13" s="24" t="s">
        <v>210</v>
      </c>
      <c r="E13" s="23" t="s">
        <v>11</v>
      </c>
      <c r="F13" s="23" t="s">
        <v>12</v>
      </c>
      <c r="G13" s="156"/>
      <c r="H13" s="23" t="s">
        <v>469</v>
      </c>
      <c r="I13" s="15"/>
      <c r="J13" s="23" t="s">
        <v>13</v>
      </c>
      <c r="K13" s="201" t="s">
        <v>14</v>
      </c>
      <c r="L13" s="202"/>
      <c r="M13" s="201" t="s">
        <v>479</v>
      </c>
      <c r="N13" s="240"/>
      <c r="O13" s="240"/>
      <c r="P13" s="202"/>
      <c r="Q13" s="2"/>
      <c r="R13" s="128"/>
      <c r="S13" s="128"/>
      <c r="T13" s="128"/>
      <c r="U13" s="128"/>
      <c r="V13" s="128"/>
      <c r="W13" s="129"/>
    </row>
    <row r="14" spans="2:23" ht="18">
      <c r="B14" s="62">
        <v>1</v>
      </c>
      <c r="C14" s="31" t="s">
        <v>297</v>
      </c>
      <c r="D14" s="25">
        <f>VLOOKUP(C14,Datasheet!$C$4:$D$149,2,FALSE)</f>
        <v>0</v>
      </c>
      <c r="E14" s="34"/>
      <c r="F14" s="28"/>
      <c r="G14" s="161" t="s">
        <v>15</v>
      </c>
      <c r="H14" s="25">
        <f>(F14*D14)/1000</f>
        <v>0</v>
      </c>
      <c r="I14" s="157" t="s">
        <v>470</v>
      </c>
      <c r="J14" s="16">
        <f>SUMIF($E$20:$E$50,B14,F20:I45)</f>
        <v>0</v>
      </c>
      <c r="K14" s="203">
        <f>SUMIF($E$20:$E$50,B14,$J$20:$J$50)</f>
        <v>0</v>
      </c>
      <c r="L14" s="203"/>
      <c r="M14" s="16">
        <f>J14-K14</f>
        <v>0</v>
      </c>
      <c r="N14" s="157" t="s">
        <v>15</v>
      </c>
      <c r="O14" s="16">
        <f>(M14*D14)/1000</f>
        <v>0</v>
      </c>
      <c r="P14" s="153" t="s">
        <v>450</v>
      </c>
      <c r="Q14" s="2"/>
      <c r="R14" s="128"/>
      <c r="S14" s="2"/>
      <c r="T14" s="2"/>
      <c r="U14" s="2"/>
      <c r="V14" s="2"/>
      <c r="W14" s="3"/>
    </row>
    <row r="15" spans="2:23" ht="18">
      <c r="B15" s="63">
        <v>2</v>
      </c>
      <c r="C15" s="32" t="s">
        <v>297</v>
      </c>
      <c r="D15" s="26">
        <f>VLOOKUP(C15,Datasheet!$C$4:$D$149,2,FALSE)</f>
        <v>0</v>
      </c>
      <c r="E15" s="32"/>
      <c r="F15" s="29"/>
      <c r="G15" s="162" t="s">
        <v>15</v>
      </c>
      <c r="H15" s="26">
        <f>(F15*D15)/1000</f>
        <v>0</v>
      </c>
      <c r="I15" s="158" t="s">
        <v>470</v>
      </c>
      <c r="J15" s="17">
        <f>SUMIF($E$20:$E$50,B15,$F$20:$F$50)</f>
        <v>0</v>
      </c>
      <c r="K15" s="204">
        <f>SUMIF($E$20:$E$50,B15,$J$20:$J$50)</f>
        <v>0</v>
      </c>
      <c r="L15" s="204"/>
      <c r="M15" s="17">
        <f>J15-K15</f>
        <v>0</v>
      </c>
      <c r="N15" s="158" t="s">
        <v>15</v>
      </c>
      <c r="O15" s="17">
        <f>(M15*D15)/1000</f>
        <v>0</v>
      </c>
      <c r="P15" s="154" t="s">
        <v>450</v>
      </c>
      <c r="Q15" s="2"/>
      <c r="R15" s="2"/>
      <c r="S15" s="2"/>
      <c r="T15" s="2"/>
      <c r="U15" s="2"/>
      <c r="V15" s="2"/>
      <c r="W15" s="3"/>
    </row>
    <row r="16" spans="2:23" ht="18" customHeight="1" thickBot="1">
      <c r="B16" s="64">
        <v>3</v>
      </c>
      <c r="C16" s="33" t="s">
        <v>297</v>
      </c>
      <c r="D16" s="27">
        <f>VLOOKUP(C16,Datasheet!$C$4:$D$149,2,FALSE)</f>
        <v>0</v>
      </c>
      <c r="E16" s="33"/>
      <c r="F16" s="30"/>
      <c r="G16" s="163" t="s">
        <v>15</v>
      </c>
      <c r="H16" s="27">
        <f>(F16*D16)/1000</f>
        <v>0</v>
      </c>
      <c r="I16" s="159" t="s">
        <v>470</v>
      </c>
      <c r="J16" s="18">
        <f>SUMIF($E$20:$E$50,B16,$F$20:$F$50)</f>
        <v>0</v>
      </c>
      <c r="K16" s="205">
        <f>SUMIF($E$20:$E$50,B16,$J$20:$J$50)</f>
        <v>0</v>
      </c>
      <c r="L16" s="205"/>
      <c r="M16" s="18">
        <f>J16-K16</f>
        <v>0</v>
      </c>
      <c r="N16" s="159" t="s">
        <v>15</v>
      </c>
      <c r="O16" s="18">
        <f>(M16*D16)/1000</f>
        <v>0</v>
      </c>
      <c r="P16" s="155" t="s">
        <v>450</v>
      </c>
      <c r="Q16" s="2"/>
      <c r="R16" s="2"/>
      <c r="S16" s="2"/>
      <c r="T16" s="2"/>
      <c r="U16" s="2"/>
      <c r="V16" s="2"/>
      <c r="W16" s="3"/>
    </row>
    <row r="17" spans="2:23" ht="19.5" customHeight="1" thickBot="1">
      <c r="B17" s="1"/>
      <c r="C17" s="181" t="s">
        <v>307</v>
      </c>
      <c r="D17" s="181"/>
      <c r="E17" s="181"/>
      <c r="F17" s="181"/>
      <c r="G17" s="181"/>
      <c r="H17" s="181"/>
      <c r="I17" s="181"/>
      <c r="J17" s="181"/>
      <c r="K17" s="18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</row>
    <row r="18" spans="2:23" ht="24" customHeight="1">
      <c r="B18" s="178" t="s">
        <v>296</v>
      </c>
      <c r="C18" s="206" t="s">
        <v>188</v>
      </c>
      <c r="D18" s="207"/>
      <c r="E18" s="178" t="s">
        <v>9</v>
      </c>
      <c r="F18" s="206" t="s">
        <v>295</v>
      </c>
      <c r="G18" s="225"/>
      <c r="H18" s="225"/>
      <c r="I18" s="222"/>
      <c r="J18" s="206" t="s">
        <v>294</v>
      </c>
      <c r="K18" s="222"/>
      <c r="L18" s="206" t="s">
        <v>290</v>
      </c>
      <c r="M18" s="229"/>
      <c r="N18" s="207"/>
      <c r="O18" s="178" t="s">
        <v>189</v>
      </c>
      <c r="P18" s="178"/>
      <c r="Q18" s="178" t="s">
        <v>190</v>
      </c>
      <c r="R18" s="178" t="s">
        <v>191</v>
      </c>
      <c r="S18" s="178"/>
      <c r="T18" s="178" t="s">
        <v>192</v>
      </c>
      <c r="U18" s="178"/>
      <c r="V18" s="178" t="s">
        <v>193</v>
      </c>
      <c r="W18" s="138" t="s">
        <v>194</v>
      </c>
    </row>
    <row r="19" spans="2:23" ht="24" customHeight="1" thickBot="1">
      <c r="B19" s="179"/>
      <c r="C19" s="208"/>
      <c r="D19" s="209"/>
      <c r="E19" s="179"/>
      <c r="F19" s="223"/>
      <c r="G19" s="226"/>
      <c r="H19" s="226"/>
      <c r="I19" s="224"/>
      <c r="J19" s="223"/>
      <c r="K19" s="224"/>
      <c r="L19" s="208"/>
      <c r="M19" s="230"/>
      <c r="N19" s="209"/>
      <c r="O19" s="179"/>
      <c r="P19" s="179"/>
      <c r="Q19" s="179"/>
      <c r="R19" s="179"/>
      <c r="S19" s="179"/>
      <c r="T19" s="179"/>
      <c r="U19" s="179"/>
      <c r="V19" s="179"/>
      <c r="W19" s="160" t="s">
        <v>471</v>
      </c>
    </row>
    <row r="20" spans="2:23" ht="15">
      <c r="B20" s="135"/>
      <c r="C20" s="227"/>
      <c r="D20" s="227"/>
      <c r="E20" s="36"/>
      <c r="F20" s="228"/>
      <c r="G20" s="228"/>
      <c r="H20" s="228"/>
      <c r="I20" s="228"/>
      <c r="J20" s="228"/>
      <c r="K20" s="228"/>
      <c r="L20" s="241"/>
      <c r="M20" s="241"/>
      <c r="N20" s="241"/>
      <c r="O20" s="228"/>
      <c r="P20" s="228"/>
      <c r="Q20" s="37"/>
      <c r="R20" s="228"/>
      <c r="S20" s="228"/>
      <c r="T20" s="228"/>
      <c r="U20" s="228"/>
      <c r="V20" s="36"/>
      <c r="W20" s="38"/>
    </row>
    <row r="21" spans="2:23" ht="15">
      <c r="B21" s="149"/>
      <c r="C21" s="214"/>
      <c r="D21" s="214"/>
      <c r="E21" s="39"/>
      <c r="F21" s="212"/>
      <c r="G21" s="212"/>
      <c r="H21" s="212"/>
      <c r="I21" s="212"/>
      <c r="J21" s="212"/>
      <c r="K21" s="212"/>
      <c r="L21" s="214"/>
      <c r="M21" s="214"/>
      <c r="N21" s="214"/>
      <c r="O21" s="212"/>
      <c r="P21" s="212"/>
      <c r="Q21" s="40"/>
      <c r="R21" s="212"/>
      <c r="S21" s="212"/>
      <c r="T21" s="212"/>
      <c r="U21" s="212"/>
      <c r="V21" s="39"/>
      <c r="W21" s="41"/>
    </row>
    <row r="22" spans="2:23" ht="15">
      <c r="B22" s="149"/>
      <c r="C22" s="214"/>
      <c r="D22" s="214"/>
      <c r="E22" s="39"/>
      <c r="F22" s="212"/>
      <c r="G22" s="212"/>
      <c r="H22" s="212"/>
      <c r="I22" s="212"/>
      <c r="J22" s="212"/>
      <c r="K22" s="212"/>
      <c r="L22" s="214"/>
      <c r="M22" s="214"/>
      <c r="N22" s="214"/>
      <c r="O22" s="212"/>
      <c r="P22" s="212"/>
      <c r="Q22" s="40"/>
      <c r="R22" s="212"/>
      <c r="S22" s="212"/>
      <c r="T22" s="212"/>
      <c r="U22" s="212"/>
      <c r="V22" s="39"/>
      <c r="W22" s="41"/>
    </row>
    <row r="23" spans="2:23" ht="15">
      <c r="B23" s="149"/>
      <c r="C23" s="214"/>
      <c r="D23" s="214"/>
      <c r="E23" s="39"/>
      <c r="F23" s="212"/>
      <c r="G23" s="212"/>
      <c r="H23" s="212"/>
      <c r="I23" s="212"/>
      <c r="J23" s="212"/>
      <c r="K23" s="212"/>
      <c r="L23" s="214"/>
      <c r="M23" s="214"/>
      <c r="N23" s="214"/>
      <c r="O23" s="212"/>
      <c r="P23" s="212"/>
      <c r="Q23" s="40"/>
      <c r="R23" s="212"/>
      <c r="S23" s="212"/>
      <c r="T23" s="212"/>
      <c r="U23" s="212"/>
      <c r="V23" s="39"/>
      <c r="W23" s="41"/>
    </row>
    <row r="24" spans="2:23" ht="15">
      <c r="B24" s="132"/>
      <c r="C24" s="214"/>
      <c r="D24" s="214"/>
      <c r="E24" s="39"/>
      <c r="F24" s="212"/>
      <c r="G24" s="212"/>
      <c r="H24" s="212"/>
      <c r="I24" s="212"/>
      <c r="J24" s="212"/>
      <c r="K24" s="212"/>
      <c r="L24" s="214"/>
      <c r="M24" s="214"/>
      <c r="N24" s="214"/>
      <c r="O24" s="212"/>
      <c r="P24" s="212"/>
      <c r="Q24" s="40"/>
      <c r="R24" s="212"/>
      <c r="S24" s="212"/>
      <c r="T24" s="212"/>
      <c r="U24" s="212"/>
      <c r="V24" s="39"/>
      <c r="W24" s="41"/>
    </row>
    <row r="25" spans="2:23" ht="15">
      <c r="B25" s="132"/>
      <c r="C25" s="214"/>
      <c r="D25" s="214"/>
      <c r="E25" s="39"/>
      <c r="F25" s="212"/>
      <c r="G25" s="212"/>
      <c r="H25" s="212"/>
      <c r="I25" s="212"/>
      <c r="J25" s="212"/>
      <c r="K25" s="212"/>
      <c r="L25" s="214"/>
      <c r="M25" s="214"/>
      <c r="N25" s="214"/>
      <c r="O25" s="212"/>
      <c r="P25" s="212"/>
      <c r="Q25" s="40"/>
      <c r="R25" s="212"/>
      <c r="S25" s="212"/>
      <c r="T25" s="212"/>
      <c r="U25" s="212"/>
      <c r="V25" s="39"/>
      <c r="W25" s="41"/>
    </row>
    <row r="26" spans="2:23" ht="15">
      <c r="B26" s="132"/>
      <c r="C26" s="214"/>
      <c r="D26" s="214"/>
      <c r="E26" s="39"/>
      <c r="F26" s="212"/>
      <c r="G26" s="212"/>
      <c r="H26" s="212"/>
      <c r="I26" s="212"/>
      <c r="J26" s="212"/>
      <c r="K26" s="212"/>
      <c r="L26" s="214"/>
      <c r="M26" s="214"/>
      <c r="N26" s="214"/>
      <c r="O26" s="212"/>
      <c r="P26" s="212"/>
      <c r="Q26" s="40"/>
      <c r="R26" s="212"/>
      <c r="S26" s="212"/>
      <c r="T26" s="212"/>
      <c r="U26" s="212"/>
      <c r="V26" s="39"/>
      <c r="W26" s="41"/>
    </row>
    <row r="27" spans="2:23" ht="15">
      <c r="B27" s="132"/>
      <c r="C27" s="214"/>
      <c r="D27" s="214"/>
      <c r="E27" s="39"/>
      <c r="F27" s="212"/>
      <c r="G27" s="212"/>
      <c r="H27" s="212"/>
      <c r="I27" s="212"/>
      <c r="J27" s="212"/>
      <c r="K27" s="212"/>
      <c r="L27" s="214"/>
      <c r="M27" s="214"/>
      <c r="N27" s="214"/>
      <c r="O27" s="212"/>
      <c r="P27" s="212"/>
      <c r="Q27" s="40"/>
      <c r="R27" s="212"/>
      <c r="S27" s="212"/>
      <c r="T27" s="212"/>
      <c r="U27" s="212"/>
      <c r="V27" s="39"/>
      <c r="W27" s="41"/>
    </row>
    <row r="28" spans="2:23" ht="15">
      <c r="B28" s="132"/>
      <c r="C28" s="214"/>
      <c r="D28" s="214"/>
      <c r="E28" s="39"/>
      <c r="F28" s="212"/>
      <c r="G28" s="212"/>
      <c r="H28" s="212"/>
      <c r="I28" s="212"/>
      <c r="J28" s="212"/>
      <c r="K28" s="212"/>
      <c r="L28" s="214"/>
      <c r="M28" s="214"/>
      <c r="N28" s="214"/>
      <c r="O28" s="212"/>
      <c r="P28" s="212"/>
      <c r="Q28" s="40"/>
      <c r="R28" s="212"/>
      <c r="S28" s="212"/>
      <c r="T28" s="212"/>
      <c r="U28" s="212"/>
      <c r="V28" s="39"/>
      <c r="W28" s="41"/>
    </row>
    <row r="29" spans="2:23" ht="15">
      <c r="B29" s="132"/>
      <c r="C29" s="214"/>
      <c r="D29" s="214"/>
      <c r="E29" s="39"/>
      <c r="F29" s="212"/>
      <c r="G29" s="212"/>
      <c r="H29" s="212"/>
      <c r="I29" s="212"/>
      <c r="J29" s="212"/>
      <c r="K29" s="212"/>
      <c r="L29" s="214"/>
      <c r="M29" s="214"/>
      <c r="N29" s="214"/>
      <c r="O29" s="212"/>
      <c r="P29" s="212"/>
      <c r="Q29" s="40"/>
      <c r="R29" s="212"/>
      <c r="S29" s="212"/>
      <c r="T29" s="212"/>
      <c r="U29" s="212"/>
      <c r="V29" s="39"/>
      <c r="W29" s="41"/>
    </row>
    <row r="30" spans="2:23" ht="15">
      <c r="B30" s="132"/>
      <c r="C30" s="214"/>
      <c r="D30" s="214"/>
      <c r="E30" s="39"/>
      <c r="F30" s="212"/>
      <c r="G30" s="212"/>
      <c r="H30" s="212"/>
      <c r="I30" s="212"/>
      <c r="J30" s="212"/>
      <c r="K30" s="212"/>
      <c r="L30" s="214"/>
      <c r="M30" s="214"/>
      <c r="N30" s="214"/>
      <c r="O30" s="212"/>
      <c r="P30" s="212"/>
      <c r="Q30" s="40"/>
      <c r="R30" s="212"/>
      <c r="S30" s="212"/>
      <c r="T30" s="212"/>
      <c r="U30" s="212"/>
      <c r="V30" s="39"/>
      <c r="W30" s="41"/>
    </row>
    <row r="31" spans="2:23" ht="15">
      <c r="B31" s="132"/>
      <c r="C31" s="214"/>
      <c r="D31" s="214"/>
      <c r="E31" s="39"/>
      <c r="F31" s="212"/>
      <c r="G31" s="212"/>
      <c r="H31" s="212"/>
      <c r="I31" s="212"/>
      <c r="J31" s="212"/>
      <c r="K31" s="212"/>
      <c r="L31" s="214"/>
      <c r="M31" s="214"/>
      <c r="N31" s="214"/>
      <c r="O31" s="212"/>
      <c r="P31" s="212"/>
      <c r="Q31" s="40"/>
      <c r="R31" s="212"/>
      <c r="S31" s="212"/>
      <c r="T31" s="212"/>
      <c r="U31" s="212"/>
      <c r="V31" s="39"/>
      <c r="W31" s="41"/>
    </row>
    <row r="32" spans="2:23" ht="15">
      <c r="B32" s="132"/>
      <c r="C32" s="214"/>
      <c r="D32" s="214"/>
      <c r="E32" s="39"/>
      <c r="F32" s="212"/>
      <c r="G32" s="212"/>
      <c r="H32" s="212"/>
      <c r="I32" s="212"/>
      <c r="J32" s="212"/>
      <c r="K32" s="212"/>
      <c r="L32" s="214"/>
      <c r="M32" s="214"/>
      <c r="N32" s="214"/>
      <c r="O32" s="212"/>
      <c r="P32" s="212"/>
      <c r="Q32" s="40"/>
      <c r="R32" s="212"/>
      <c r="S32" s="212"/>
      <c r="T32" s="212"/>
      <c r="U32" s="212"/>
      <c r="V32" s="39"/>
      <c r="W32" s="41"/>
    </row>
    <row r="33" spans="2:23" ht="15">
      <c r="B33" s="132"/>
      <c r="C33" s="214"/>
      <c r="D33" s="214"/>
      <c r="E33" s="39"/>
      <c r="F33" s="212"/>
      <c r="G33" s="212"/>
      <c r="H33" s="212"/>
      <c r="I33" s="212"/>
      <c r="J33" s="212"/>
      <c r="K33" s="212"/>
      <c r="L33" s="214"/>
      <c r="M33" s="214"/>
      <c r="N33" s="214"/>
      <c r="O33" s="212"/>
      <c r="P33" s="212"/>
      <c r="Q33" s="40"/>
      <c r="R33" s="212"/>
      <c r="S33" s="212"/>
      <c r="T33" s="212"/>
      <c r="U33" s="212"/>
      <c r="V33" s="39"/>
      <c r="W33" s="41"/>
    </row>
    <row r="34" spans="2:23" ht="15">
      <c r="B34" s="132"/>
      <c r="C34" s="214"/>
      <c r="D34" s="214"/>
      <c r="E34" s="39"/>
      <c r="F34" s="212"/>
      <c r="G34" s="212"/>
      <c r="H34" s="212"/>
      <c r="I34" s="212"/>
      <c r="J34" s="212"/>
      <c r="K34" s="212"/>
      <c r="L34" s="214"/>
      <c r="M34" s="214"/>
      <c r="N34" s="214"/>
      <c r="O34" s="212"/>
      <c r="P34" s="212"/>
      <c r="Q34" s="40"/>
      <c r="R34" s="212"/>
      <c r="S34" s="212"/>
      <c r="T34" s="212"/>
      <c r="U34" s="212"/>
      <c r="V34" s="39"/>
      <c r="W34" s="41"/>
    </row>
    <row r="35" spans="2:23" ht="15">
      <c r="B35" s="132"/>
      <c r="C35" s="214"/>
      <c r="D35" s="214"/>
      <c r="E35" s="39"/>
      <c r="F35" s="212"/>
      <c r="G35" s="212"/>
      <c r="H35" s="212"/>
      <c r="I35" s="212"/>
      <c r="J35" s="212"/>
      <c r="K35" s="212"/>
      <c r="L35" s="214"/>
      <c r="M35" s="214"/>
      <c r="N35" s="214"/>
      <c r="O35" s="212"/>
      <c r="P35" s="212"/>
      <c r="Q35" s="40"/>
      <c r="R35" s="212"/>
      <c r="S35" s="212"/>
      <c r="T35" s="212"/>
      <c r="U35" s="212"/>
      <c r="V35" s="39"/>
      <c r="W35" s="41"/>
    </row>
    <row r="36" spans="2:23" ht="15">
      <c r="B36" s="132"/>
      <c r="C36" s="214"/>
      <c r="D36" s="214"/>
      <c r="E36" s="39"/>
      <c r="F36" s="212"/>
      <c r="G36" s="212"/>
      <c r="H36" s="212"/>
      <c r="I36" s="212"/>
      <c r="J36" s="212"/>
      <c r="K36" s="212"/>
      <c r="L36" s="214"/>
      <c r="M36" s="214"/>
      <c r="N36" s="214"/>
      <c r="O36" s="212"/>
      <c r="P36" s="212"/>
      <c r="Q36" s="40"/>
      <c r="R36" s="212"/>
      <c r="S36" s="212"/>
      <c r="T36" s="212"/>
      <c r="U36" s="212"/>
      <c r="V36" s="39"/>
      <c r="W36" s="41"/>
    </row>
    <row r="37" spans="2:23" ht="15">
      <c r="B37" s="132"/>
      <c r="C37" s="214"/>
      <c r="D37" s="214"/>
      <c r="E37" s="39"/>
      <c r="F37" s="212"/>
      <c r="G37" s="212"/>
      <c r="H37" s="212"/>
      <c r="I37" s="212"/>
      <c r="J37" s="212"/>
      <c r="K37" s="212"/>
      <c r="L37" s="214"/>
      <c r="M37" s="214"/>
      <c r="N37" s="214"/>
      <c r="O37" s="212"/>
      <c r="P37" s="212"/>
      <c r="Q37" s="40"/>
      <c r="R37" s="212"/>
      <c r="S37" s="212"/>
      <c r="T37" s="212"/>
      <c r="U37" s="212"/>
      <c r="V37" s="39"/>
      <c r="W37" s="41"/>
    </row>
    <row r="38" spans="2:23" ht="15">
      <c r="B38" s="132"/>
      <c r="C38" s="214"/>
      <c r="D38" s="214"/>
      <c r="E38" s="39"/>
      <c r="F38" s="212"/>
      <c r="G38" s="212"/>
      <c r="H38" s="212"/>
      <c r="I38" s="212"/>
      <c r="J38" s="212"/>
      <c r="K38" s="212"/>
      <c r="L38" s="214"/>
      <c r="M38" s="214"/>
      <c r="N38" s="214"/>
      <c r="O38" s="212"/>
      <c r="P38" s="212"/>
      <c r="Q38" s="40"/>
      <c r="R38" s="212"/>
      <c r="S38" s="212"/>
      <c r="T38" s="212"/>
      <c r="U38" s="212"/>
      <c r="V38" s="39"/>
      <c r="W38" s="41"/>
    </row>
    <row r="39" spans="2:23" ht="15">
      <c r="B39" s="132"/>
      <c r="C39" s="214"/>
      <c r="D39" s="214"/>
      <c r="E39" s="39"/>
      <c r="F39" s="212"/>
      <c r="G39" s="212"/>
      <c r="H39" s="212"/>
      <c r="I39" s="212"/>
      <c r="J39" s="212"/>
      <c r="K39" s="212"/>
      <c r="L39" s="214"/>
      <c r="M39" s="214"/>
      <c r="N39" s="214"/>
      <c r="O39" s="212"/>
      <c r="P39" s="212"/>
      <c r="Q39" s="40"/>
      <c r="R39" s="212"/>
      <c r="S39" s="212"/>
      <c r="T39" s="212"/>
      <c r="U39" s="212"/>
      <c r="V39" s="39"/>
      <c r="W39" s="41"/>
    </row>
    <row r="40" spans="2:23" ht="15">
      <c r="B40" s="132"/>
      <c r="C40" s="214"/>
      <c r="D40" s="214"/>
      <c r="E40" s="39"/>
      <c r="F40" s="212"/>
      <c r="G40" s="212"/>
      <c r="H40" s="212"/>
      <c r="I40" s="212"/>
      <c r="J40" s="212"/>
      <c r="K40" s="212"/>
      <c r="L40" s="214"/>
      <c r="M40" s="214"/>
      <c r="N40" s="214"/>
      <c r="O40" s="212"/>
      <c r="P40" s="212"/>
      <c r="Q40" s="40"/>
      <c r="R40" s="212"/>
      <c r="S40" s="212"/>
      <c r="T40" s="212"/>
      <c r="U40" s="212"/>
      <c r="V40" s="39"/>
      <c r="W40" s="41"/>
    </row>
    <row r="41" spans="2:23" ht="15">
      <c r="B41" s="132"/>
      <c r="C41" s="214"/>
      <c r="D41" s="214"/>
      <c r="E41" s="39"/>
      <c r="F41" s="212"/>
      <c r="G41" s="212"/>
      <c r="H41" s="212"/>
      <c r="I41" s="212"/>
      <c r="J41" s="212"/>
      <c r="K41" s="212"/>
      <c r="L41" s="214"/>
      <c r="M41" s="214"/>
      <c r="N41" s="214"/>
      <c r="O41" s="212"/>
      <c r="P41" s="212"/>
      <c r="Q41" s="40"/>
      <c r="R41" s="212"/>
      <c r="S41" s="212"/>
      <c r="T41" s="212"/>
      <c r="U41" s="212"/>
      <c r="V41" s="39"/>
      <c r="W41" s="41"/>
    </row>
    <row r="42" spans="2:23" ht="15">
      <c r="B42" s="132"/>
      <c r="C42" s="214"/>
      <c r="D42" s="214"/>
      <c r="E42" s="39"/>
      <c r="F42" s="212"/>
      <c r="G42" s="212"/>
      <c r="H42" s="212"/>
      <c r="I42" s="212"/>
      <c r="J42" s="212"/>
      <c r="K42" s="212"/>
      <c r="L42" s="214"/>
      <c r="M42" s="214"/>
      <c r="N42" s="214"/>
      <c r="O42" s="212"/>
      <c r="P42" s="212"/>
      <c r="Q42" s="40"/>
      <c r="R42" s="212"/>
      <c r="S42" s="212"/>
      <c r="T42" s="212"/>
      <c r="U42" s="212"/>
      <c r="V42" s="39"/>
      <c r="W42" s="41"/>
    </row>
    <row r="43" spans="2:23" ht="15">
      <c r="B43" s="132"/>
      <c r="C43" s="214"/>
      <c r="D43" s="214"/>
      <c r="E43" s="39"/>
      <c r="F43" s="212"/>
      <c r="G43" s="212"/>
      <c r="H43" s="212"/>
      <c r="I43" s="212"/>
      <c r="J43" s="212"/>
      <c r="K43" s="212"/>
      <c r="L43" s="214"/>
      <c r="M43" s="214"/>
      <c r="N43" s="214"/>
      <c r="O43" s="212"/>
      <c r="P43" s="212"/>
      <c r="Q43" s="40"/>
      <c r="R43" s="212"/>
      <c r="S43" s="212"/>
      <c r="T43" s="212"/>
      <c r="U43" s="212"/>
      <c r="V43" s="39"/>
      <c r="W43" s="41"/>
    </row>
    <row r="44" spans="2:23" ht="15">
      <c r="B44" s="132"/>
      <c r="C44" s="214"/>
      <c r="D44" s="214"/>
      <c r="E44" s="39"/>
      <c r="F44" s="212"/>
      <c r="G44" s="212"/>
      <c r="H44" s="212"/>
      <c r="I44" s="212"/>
      <c r="J44" s="212"/>
      <c r="K44" s="212"/>
      <c r="L44" s="214"/>
      <c r="M44" s="214"/>
      <c r="N44" s="214"/>
      <c r="O44" s="212"/>
      <c r="P44" s="212"/>
      <c r="Q44" s="40"/>
      <c r="R44" s="212"/>
      <c r="S44" s="212"/>
      <c r="T44" s="212"/>
      <c r="U44" s="212"/>
      <c r="V44" s="39"/>
      <c r="W44" s="41"/>
    </row>
    <row r="45" spans="2:23" ht="15.75" thickBot="1">
      <c r="B45" s="133"/>
      <c r="C45" s="215"/>
      <c r="D45" s="215"/>
      <c r="E45" s="42"/>
      <c r="F45" s="213"/>
      <c r="G45" s="213"/>
      <c r="H45" s="213"/>
      <c r="I45" s="213"/>
      <c r="J45" s="213"/>
      <c r="K45" s="213"/>
      <c r="L45" s="214"/>
      <c r="M45" s="214"/>
      <c r="N45" s="214"/>
      <c r="O45" s="213"/>
      <c r="P45" s="213"/>
      <c r="Q45" s="43"/>
      <c r="R45" s="213"/>
      <c r="S45" s="213"/>
      <c r="T45" s="213"/>
      <c r="U45" s="213"/>
      <c r="V45" s="44"/>
      <c r="W45" s="45"/>
    </row>
    <row r="46" spans="2:23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12"/>
    </row>
  </sheetData>
  <sheetProtection password="C0E4" sheet="1" objects="1" scenarios="1" formatCells="0" selectLockedCells="1"/>
  <mergeCells count="215">
    <mergeCell ref="O20:P20"/>
    <mergeCell ref="M13:P13"/>
    <mergeCell ref="L20:N20"/>
    <mergeCell ref="V18:V19"/>
    <mergeCell ref="Q18:Q19"/>
    <mergeCell ref="R18:S19"/>
    <mergeCell ref="O18:P19"/>
    <mergeCell ref="Q6:V7"/>
    <mergeCell ref="Q8:V9"/>
    <mergeCell ref="Q10:V11"/>
    <mergeCell ref="Q5:V5"/>
    <mergeCell ref="T18:U19"/>
    <mergeCell ref="R24:S24"/>
    <mergeCell ref="R23:S23"/>
    <mergeCell ref="F20:I20"/>
    <mergeCell ref="F21:I21"/>
    <mergeCell ref="F22:I22"/>
    <mergeCell ref="F23:I23"/>
    <mergeCell ref="F24:I24"/>
    <mergeCell ref="T20:U20"/>
    <mergeCell ref="R20:S20"/>
    <mergeCell ref="C24:D24"/>
    <mergeCell ref="C20:D20"/>
    <mergeCell ref="C21:D21"/>
    <mergeCell ref="J20:K20"/>
    <mergeCell ref="C22:D22"/>
    <mergeCell ref="C23:D23"/>
    <mergeCell ref="R25:S25"/>
    <mergeCell ref="O25:P25"/>
    <mergeCell ref="C25:D25"/>
    <mergeCell ref="C26:D26"/>
    <mergeCell ref="F25:I25"/>
    <mergeCell ref="F26:I26"/>
    <mergeCell ref="T25:U25"/>
    <mergeCell ref="T26:U26"/>
    <mergeCell ref="T27:U27"/>
    <mergeCell ref="T35:U35"/>
    <mergeCell ref="T34:U34"/>
    <mergeCell ref="T33:U33"/>
    <mergeCell ref="T32:U32"/>
    <mergeCell ref="T31:U31"/>
    <mergeCell ref="T30:U30"/>
    <mergeCell ref="C38:D38"/>
    <mergeCell ref="T29:U29"/>
    <mergeCell ref="T28:U28"/>
    <mergeCell ref="O28:P28"/>
    <mergeCell ref="R31:S31"/>
    <mergeCell ref="R32:S32"/>
    <mergeCell ref="R33:S33"/>
    <mergeCell ref="L25:N25"/>
    <mergeCell ref="L26:N26"/>
    <mergeCell ref="J18:K19"/>
    <mergeCell ref="F18:I19"/>
    <mergeCell ref="L18:N19"/>
    <mergeCell ref="O23:P23"/>
    <mergeCell ref="O21:P21"/>
    <mergeCell ref="R21:S21"/>
    <mergeCell ref="T21:U21"/>
    <mergeCell ref="C34:D34"/>
    <mergeCell ref="B1:W2"/>
    <mergeCell ref="C27:D27"/>
    <mergeCell ref="C28:D28"/>
    <mergeCell ref="C29:D29"/>
    <mergeCell ref="L21:N21"/>
    <mergeCell ref="L24:N24"/>
    <mergeCell ref="L23:N23"/>
    <mergeCell ref="L22:N22"/>
    <mergeCell ref="O22:P22"/>
    <mergeCell ref="C30:D30"/>
    <mergeCell ref="C31:D31"/>
    <mergeCell ref="C32:D32"/>
    <mergeCell ref="C33:D33"/>
    <mergeCell ref="C44:D44"/>
    <mergeCell ref="C35:D35"/>
    <mergeCell ref="C36:D36"/>
    <mergeCell ref="C37:D37"/>
    <mergeCell ref="C39:D39"/>
    <mergeCell ref="C40:D40"/>
    <mergeCell ref="C41:D41"/>
    <mergeCell ref="C42:D42"/>
    <mergeCell ref="C43:D43"/>
    <mergeCell ref="F38:I38"/>
    <mergeCell ref="F39:I39"/>
    <mergeCell ref="F40:I40"/>
    <mergeCell ref="F41:I41"/>
    <mergeCell ref="F34:I34"/>
    <mergeCell ref="F35:I35"/>
    <mergeCell ref="F36:I36"/>
    <mergeCell ref="F37:I37"/>
    <mergeCell ref="J38:K38"/>
    <mergeCell ref="J39:K39"/>
    <mergeCell ref="C45:D45"/>
    <mergeCell ref="F27:I27"/>
    <mergeCell ref="F28:I28"/>
    <mergeCell ref="F29:I29"/>
    <mergeCell ref="F30:I30"/>
    <mergeCell ref="F31:I31"/>
    <mergeCell ref="F32:I32"/>
    <mergeCell ref="F33:I33"/>
    <mergeCell ref="J41:K41"/>
    <mergeCell ref="J42:K42"/>
    <mergeCell ref="J43:K43"/>
    <mergeCell ref="J44:K44"/>
    <mergeCell ref="J25:K25"/>
    <mergeCell ref="J26:K26"/>
    <mergeCell ref="J27:K27"/>
    <mergeCell ref="J40:K40"/>
    <mergeCell ref="J32:K32"/>
    <mergeCell ref="J33:K33"/>
    <mergeCell ref="J34:K34"/>
    <mergeCell ref="J35:K35"/>
    <mergeCell ref="J36:K36"/>
    <mergeCell ref="J37:K37"/>
    <mergeCell ref="J21:K21"/>
    <mergeCell ref="J22:K22"/>
    <mergeCell ref="J23:K23"/>
    <mergeCell ref="J24:K24"/>
    <mergeCell ref="F42:I42"/>
    <mergeCell ref="F43:I43"/>
    <mergeCell ref="F44:I44"/>
    <mergeCell ref="F45:I45"/>
    <mergeCell ref="L34:N34"/>
    <mergeCell ref="L35:N35"/>
    <mergeCell ref="L36:N36"/>
    <mergeCell ref="L27:N27"/>
    <mergeCell ref="L29:N29"/>
    <mergeCell ref="L28:N28"/>
    <mergeCell ref="L30:N30"/>
    <mergeCell ref="L31:N31"/>
    <mergeCell ref="L44:N44"/>
    <mergeCell ref="L45:N45"/>
    <mergeCell ref="J28:K28"/>
    <mergeCell ref="J29:K29"/>
    <mergeCell ref="J30:K30"/>
    <mergeCell ref="J31:K31"/>
    <mergeCell ref="L40:N40"/>
    <mergeCell ref="L41:N41"/>
    <mergeCell ref="L32:N32"/>
    <mergeCell ref="L33:N33"/>
    <mergeCell ref="T37:U37"/>
    <mergeCell ref="T36:U36"/>
    <mergeCell ref="L42:N42"/>
    <mergeCell ref="L43:N43"/>
    <mergeCell ref="L37:N37"/>
    <mergeCell ref="L38:N38"/>
    <mergeCell ref="L39:N39"/>
    <mergeCell ref="T41:U41"/>
    <mergeCell ref="T40:U40"/>
    <mergeCell ref="T39:U39"/>
    <mergeCell ref="T38:U38"/>
    <mergeCell ref="J45:K45"/>
    <mergeCell ref="O24:P24"/>
    <mergeCell ref="R22:S22"/>
    <mergeCell ref="T22:U22"/>
    <mergeCell ref="T23:U23"/>
    <mergeCell ref="T24:U24"/>
    <mergeCell ref="T45:U45"/>
    <mergeCell ref="T44:U44"/>
    <mergeCell ref="T43:U43"/>
    <mergeCell ref="T42:U42"/>
    <mergeCell ref="O41:P41"/>
    <mergeCell ref="O40:P40"/>
    <mergeCell ref="R45:S45"/>
    <mergeCell ref="R44:S44"/>
    <mergeCell ref="R43:S43"/>
    <mergeCell ref="R42:S42"/>
    <mergeCell ref="R41:S41"/>
    <mergeCell ref="R40:S40"/>
    <mergeCell ref="O45:P45"/>
    <mergeCell ref="O44:P44"/>
    <mergeCell ref="O43:P43"/>
    <mergeCell ref="O42:P42"/>
    <mergeCell ref="O33:P33"/>
    <mergeCell ref="O32:P32"/>
    <mergeCell ref="O27:P27"/>
    <mergeCell ref="O31:P31"/>
    <mergeCell ref="O30:P30"/>
    <mergeCell ref="O29:P29"/>
    <mergeCell ref="R28:S28"/>
    <mergeCell ref="R29:S29"/>
    <mergeCell ref="R30:S30"/>
    <mergeCell ref="R34:S34"/>
    <mergeCell ref="R35:S35"/>
    <mergeCell ref="O39:P39"/>
    <mergeCell ref="O26:P26"/>
    <mergeCell ref="O38:P38"/>
    <mergeCell ref="O37:P37"/>
    <mergeCell ref="O36:P36"/>
    <mergeCell ref="O35:P35"/>
    <mergeCell ref="O34:P34"/>
    <mergeCell ref="R26:S26"/>
    <mergeCell ref="R27:S27"/>
    <mergeCell ref="R39:S39"/>
    <mergeCell ref="R38:S38"/>
    <mergeCell ref="R37:S37"/>
    <mergeCell ref="R36:S36"/>
    <mergeCell ref="K16:L16"/>
    <mergeCell ref="E18:E19"/>
    <mergeCell ref="C18:D19"/>
    <mergeCell ref="B11:C11"/>
    <mergeCell ref="D11:F11"/>
    <mergeCell ref="C8:F8"/>
    <mergeCell ref="K13:L13"/>
    <mergeCell ref="K14:L14"/>
    <mergeCell ref="K15:L15"/>
    <mergeCell ref="B18:B19"/>
    <mergeCell ref="I4:K4"/>
    <mergeCell ref="C17:K17"/>
    <mergeCell ref="B10:C10"/>
    <mergeCell ref="J5:L5"/>
    <mergeCell ref="J6:L6"/>
    <mergeCell ref="J10:L10"/>
    <mergeCell ref="C5:F5"/>
    <mergeCell ref="C6:F6"/>
    <mergeCell ref="C7:F7"/>
  </mergeCells>
  <dataValidations count="8">
    <dataValidation type="list" allowBlank="1" showInputMessage="1" showErrorMessage="1" promptTitle="Yes/No" sqref="M10">
      <formula1>YESorNo</formula1>
    </dataValidation>
    <dataValidation type="list" allowBlank="1" showInputMessage="1" showErrorMessage="1" sqref="E14:E16 V20:V45">
      <formula1>YESorNo</formula1>
    </dataValidation>
    <dataValidation type="list" allowBlank="1" showInputMessage="1" showErrorMessage="1" sqref="C15:C16">
      <formula1>Fluids</formula1>
    </dataValidation>
    <dataValidation type="list" allowBlank="1" showInputMessage="1" showErrorMessage="1" sqref="C20:D45">
      <formula1>Activities</formula1>
    </dataValidation>
    <dataValidation type="list" showInputMessage="1" showErrorMessage="1" sqref="C14">
      <formula1>Fluids</formula1>
    </dataValidation>
    <dataValidation type="list" allowBlank="1" showInputMessage="1" showErrorMessage="1" sqref="E20:E45">
      <formula1>Circuit</formula1>
    </dataValidation>
    <dataValidation type="list" allowBlank="1" showInputMessage="1" showErrorMessage="1" sqref="L20:N45">
      <formula1>Detection</formula1>
    </dataValidation>
    <dataValidation type="list" allowBlank="1" showInputMessage="1" showErrorMessage="1" sqref="D11:H11">
      <formula1>Equipment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headerFooter alignWithMargins="0">
    <oddFooter>&amp;LEFCTC Logbook Version 1.1&amp;C14/10/2014&amp;R&amp;G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1:U13"/>
  <sheetViews>
    <sheetView zoomScalePageLayoutView="0" workbookViewId="0" topLeftCell="A1">
      <selection activeCell="C5" sqref="C5"/>
    </sheetView>
  </sheetViews>
  <sheetFormatPr defaultColWidth="0" defaultRowHeight="15" zeroHeight="1"/>
  <cols>
    <col min="1" max="1" width="1.28515625" style="8" customWidth="1"/>
    <col min="2" max="2" width="7.140625" style="0" customWidth="1"/>
    <col min="3" max="3" width="9.140625" style="0" customWidth="1"/>
    <col min="4" max="4" width="7.140625" style="0" customWidth="1"/>
    <col min="5" max="5" width="9.7109375" style="0" customWidth="1"/>
    <col min="6" max="6" width="2.00390625" style="0" customWidth="1"/>
    <col min="7" max="7" width="9.7109375" style="0" customWidth="1"/>
    <col min="8" max="8" width="9.140625" style="0" customWidth="1"/>
    <col min="9" max="9" width="7.140625" style="0" customWidth="1"/>
    <col min="10" max="10" width="9.140625" style="0" customWidth="1"/>
    <col min="11" max="11" width="7.140625" style="0" customWidth="1"/>
    <col min="12" max="12" width="9.7109375" style="0" customWidth="1"/>
    <col min="13" max="13" width="2.00390625" style="0" customWidth="1"/>
    <col min="14" max="14" width="9.7109375" style="0" customWidth="1"/>
    <col min="15" max="15" width="9.140625" style="0" customWidth="1"/>
    <col min="16" max="16" width="7.140625" style="0" customWidth="1"/>
    <col min="17" max="17" width="9.140625" style="0" customWidth="1"/>
    <col min="18" max="18" width="7.140625" style="0" customWidth="1"/>
    <col min="19" max="19" width="9.7109375" style="0" customWidth="1"/>
    <col min="20" max="20" width="2.00390625" style="0" customWidth="1"/>
    <col min="21" max="21" width="9.7109375" style="0" customWidth="1"/>
    <col min="22" max="22" width="1.28515625" style="8" customWidth="1"/>
  </cols>
  <sheetData>
    <row r="1" spans="2:21" ht="34.5">
      <c r="B1" s="242" t="s">
        <v>291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4"/>
    </row>
    <row r="2" spans="2:21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ht="15" customHeight="1" thickBot="1">
      <c r="B3" s="1"/>
      <c r="C3" s="245" t="s">
        <v>311</v>
      </c>
      <c r="D3" s="246"/>
      <c r="E3" s="246"/>
      <c r="F3" s="246"/>
      <c r="G3" s="247"/>
      <c r="H3" s="2"/>
      <c r="I3" s="2"/>
      <c r="J3" s="245" t="s">
        <v>314</v>
      </c>
      <c r="K3" s="246"/>
      <c r="L3" s="246"/>
      <c r="M3" s="246"/>
      <c r="N3" s="247"/>
      <c r="O3" s="2"/>
      <c r="P3" s="2"/>
      <c r="Q3" s="245" t="s">
        <v>315</v>
      </c>
      <c r="R3" s="246"/>
      <c r="S3" s="246"/>
      <c r="T3" s="246"/>
      <c r="U3" s="247"/>
    </row>
    <row r="4" spans="2:21" ht="15" customHeight="1">
      <c r="B4" s="248" t="s">
        <v>293</v>
      </c>
      <c r="C4" s="51" t="s">
        <v>10</v>
      </c>
      <c r="D4" s="60"/>
      <c r="E4" s="52" t="s">
        <v>292</v>
      </c>
      <c r="F4" s="60"/>
      <c r="G4" s="53" t="s">
        <v>210</v>
      </c>
      <c r="H4" s="2"/>
      <c r="I4" s="248" t="s">
        <v>293</v>
      </c>
      <c r="J4" s="51" t="s">
        <v>10</v>
      </c>
      <c r="K4" s="60"/>
      <c r="L4" s="52" t="s">
        <v>292</v>
      </c>
      <c r="M4" s="60"/>
      <c r="N4" s="53" t="s">
        <v>210</v>
      </c>
      <c r="O4" s="2"/>
      <c r="P4" s="248" t="s">
        <v>293</v>
      </c>
      <c r="Q4" s="51" t="s">
        <v>10</v>
      </c>
      <c r="R4" s="60"/>
      <c r="S4" s="52" t="s">
        <v>292</v>
      </c>
      <c r="T4" s="60"/>
      <c r="U4" s="53" t="s">
        <v>210</v>
      </c>
    </row>
    <row r="5" spans="2:21" ht="15" customHeight="1">
      <c r="B5" s="249"/>
      <c r="C5" s="46" t="s">
        <v>297</v>
      </c>
      <c r="D5" s="58"/>
      <c r="E5" s="48">
        <v>0</v>
      </c>
      <c r="F5" s="58"/>
      <c r="G5" s="10">
        <f>VLOOKUP(C5,Datasheet!$C$4:$D$149,2,FALSE)</f>
        <v>0</v>
      </c>
      <c r="H5" s="2"/>
      <c r="I5" s="249"/>
      <c r="J5" s="46" t="s">
        <v>297</v>
      </c>
      <c r="K5" s="58"/>
      <c r="L5" s="48">
        <v>0</v>
      </c>
      <c r="M5" s="58"/>
      <c r="N5" s="10">
        <f>VLOOKUP(J5,Datasheet!$C$4:$D$149,2,FALSE)</f>
        <v>0</v>
      </c>
      <c r="O5" s="2"/>
      <c r="P5" s="249"/>
      <c r="Q5" s="46" t="s">
        <v>297</v>
      </c>
      <c r="R5" s="58"/>
      <c r="S5" s="48">
        <v>0</v>
      </c>
      <c r="T5" s="58"/>
      <c r="U5" s="10">
        <f>VLOOKUP(Q5,Datasheet!$C$4:$D$149,2,FALSE)</f>
        <v>0</v>
      </c>
    </row>
    <row r="6" spans="2:21" ht="15">
      <c r="B6" s="249"/>
      <c r="C6" s="46" t="s">
        <v>297</v>
      </c>
      <c r="D6" s="58"/>
      <c r="E6" s="48">
        <v>0</v>
      </c>
      <c r="F6" s="58"/>
      <c r="G6" s="10">
        <f>VLOOKUP(C6,Datasheet!$C$4:$D$149,2,FALSE)</f>
        <v>0</v>
      </c>
      <c r="H6" s="2"/>
      <c r="I6" s="249"/>
      <c r="J6" s="46" t="s">
        <v>297</v>
      </c>
      <c r="K6" s="58"/>
      <c r="L6" s="48">
        <v>0</v>
      </c>
      <c r="M6" s="58"/>
      <c r="N6" s="10">
        <f>VLOOKUP(J6,Datasheet!$C$4:$D$149,2,FALSE)</f>
        <v>0</v>
      </c>
      <c r="O6" s="2"/>
      <c r="P6" s="249"/>
      <c r="Q6" s="46" t="s">
        <v>297</v>
      </c>
      <c r="R6" s="58"/>
      <c r="S6" s="48">
        <v>0</v>
      </c>
      <c r="T6" s="58"/>
      <c r="U6" s="10">
        <f>VLOOKUP(Q6,Datasheet!$C$4:$D$149,2,FALSE)</f>
        <v>0</v>
      </c>
    </row>
    <row r="7" spans="2:21" ht="15">
      <c r="B7" s="249"/>
      <c r="C7" s="46" t="s">
        <v>297</v>
      </c>
      <c r="D7" s="58"/>
      <c r="E7" s="48">
        <v>0</v>
      </c>
      <c r="F7" s="58"/>
      <c r="G7" s="10">
        <f>VLOOKUP(C7,Datasheet!$C$4:$D$149,2,FALSE)</f>
        <v>0</v>
      </c>
      <c r="H7" s="2"/>
      <c r="I7" s="249"/>
      <c r="J7" s="46" t="s">
        <v>297</v>
      </c>
      <c r="K7" s="58"/>
      <c r="L7" s="48">
        <v>0</v>
      </c>
      <c r="M7" s="58"/>
      <c r="N7" s="10">
        <f>VLOOKUP(J7,Datasheet!$C$4:$D$149,2,FALSE)</f>
        <v>0</v>
      </c>
      <c r="O7" s="2"/>
      <c r="P7" s="249"/>
      <c r="Q7" s="46" t="s">
        <v>297</v>
      </c>
      <c r="R7" s="58"/>
      <c r="S7" s="48">
        <v>0</v>
      </c>
      <c r="T7" s="58"/>
      <c r="U7" s="10">
        <f>VLOOKUP(Q7,Datasheet!$C$4:$D$149,2,FALSE)</f>
        <v>0</v>
      </c>
    </row>
    <row r="8" spans="2:21" ht="15">
      <c r="B8" s="249"/>
      <c r="C8" s="47" t="s">
        <v>297</v>
      </c>
      <c r="D8" s="58"/>
      <c r="E8" s="49">
        <v>0</v>
      </c>
      <c r="F8" s="59"/>
      <c r="G8" s="10">
        <f>VLOOKUP(C8,Datasheet!$C$4:$D$149,2,FALSE)</f>
        <v>0</v>
      </c>
      <c r="H8" s="2"/>
      <c r="I8" s="249"/>
      <c r="J8" s="47" t="s">
        <v>297</v>
      </c>
      <c r="K8" s="58"/>
      <c r="L8" s="49">
        <v>0</v>
      </c>
      <c r="M8" s="59"/>
      <c r="N8" s="10">
        <f>VLOOKUP(J8,Datasheet!$C$4:$D$149,2,FALSE)</f>
        <v>0</v>
      </c>
      <c r="O8" s="2"/>
      <c r="P8" s="249"/>
      <c r="Q8" s="47" t="s">
        <v>297</v>
      </c>
      <c r="R8" s="58"/>
      <c r="S8" s="49">
        <v>0</v>
      </c>
      <c r="T8" s="59"/>
      <c r="U8" s="10">
        <f>VLOOKUP(Q8,Datasheet!$C$4:$D$149,2,FALSE)</f>
        <v>0</v>
      </c>
    </row>
    <row r="9" spans="2:21" ht="15.75" thickBot="1">
      <c r="B9" s="250"/>
      <c r="C9" s="47" t="s">
        <v>297</v>
      </c>
      <c r="D9" s="58"/>
      <c r="E9" s="49">
        <v>0</v>
      </c>
      <c r="F9" s="59"/>
      <c r="G9" s="10">
        <f>VLOOKUP(C9,Datasheet!$C$4:$D$149,2,FALSE)</f>
        <v>0</v>
      </c>
      <c r="H9" s="2"/>
      <c r="I9" s="250"/>
      <c r="J9" s="47" t="s">
        <v>297</v>
      </c>
      <c r="K9" s="58"/>
      <c r="L9" s="49">
        <v>0</v>
      </c>
      <c r="M9" s="59"/>
      <c r="N9" s="10">
        <f>VLOOKUP(J9,Datasheet!$C$4:$D$149,2,FALSE)</f>
        <v>0</v>
      </c>
      <c r="O9" s="2"/>
      <c r="P9" s="250"/>
      <c r="Q9" s="47" t="s">
        <v>297</v>
      </c>
      <c r="R9" s="58"/>
      <c r="S9" s="49">
        <v>0</v>
      </c>
      <c r="T9" s="59"/>
      <c r="U9" s="10">
        <f>VLOOKUP(Q9,Datasheet!$C$4:$D$149,2,FALSE)</f>
        <v>0</v>
      </c>
    </row>
    <row r="10" spans="2:21" ht="15.75" thickBot="1">
      <c r="B10" s="11"/>
      <c r="C10" s="12"/>
      <c r="D10" s="12"/>
      <c r="E10" s="12"/>
      <c r="F10" s="12"/>
      <c r="G10" s="12"/>
      <c r="H10" s="2"/>
      <c r="I10" s="12"/>
      <c r="J10" s="12"/>
      <c r="K10" s="12"/>
      <c r="L10" s="12"/>
      <c r="M10" s="12"/>
      <c r="N10" s="12"/>
      <c r="O10" s="2"/>
      <c r="P10" s="12"/>
      <c r="Q10" s="12"/>
      <c r="R10" s="12"/>
      <c r="S10" s="12"/>
      <c r="T10" s="12"/>
      <c r="U10" s="13"/>
    </row>
    <row r="11" spans="2:21" ht="25.5">
      <c r="B11" s="1"/>
      <c r="C11" s="54" t="s">
        <v>312</v>
      </c>
      <c r="D11" s="60"/>
      <c r="E11" s="55" t="s">
        <v>313</v>
      </c>
      <c r="F11" s="60"/>
      <c r="G11" s="56" t="s">
        <v>210</v>
      </c>
      <c r="H11" s="2"/>
      <c r="I11" s="2"/>
      <c r="J11" s="54" t="s">
        <v>312</v>
      </c>
      <c r="K11" s="60"/>
      <c r="L11" s="55" t="s">
        <v>313</v>
      </c>
      <c r="M11" s="60"/>
      <c r="N11" s="56" t="s">
        <v>210</v>
      </c>
      <c r="O11" s="2"/>
      <c r="P11" s="2"/>
      <c r="Q11" s="54" t="s">
        <v>312</v>
      </c>
      <c r="R11" s="60"/>
      <c r="S11" s="55" t="s">
        <v>313</v>
      </c>
      <c r="T11" s="60"/>
      <c r="U11" s="56" t="s">
        <v>210</v>
      </c>
    </row>
    <row r="12" spans="2:21" ht="26.25" thickBot="1">
      <c r="B12" s="9"/>
      <c r="C12" s="50" t="s">
        <v>308</v>
      </c>
      <c r="D12" s="58"/>
      <c r="E12" s="139" t="str">
        <f>IF(E5+E6+E7+E8+E9=1,"100%","NOT 100%")</f>
        <v>NOT 100%</v>
      </c>
      <c r="F12" s="57"/>
      <c r="G12" s="140" t="str">
        <f>IF(E12="100%",(G5*E5)+(G6*E6)+(G7*E7)+(G8*E8)+(G9*E9),"NOT 100%")</f>
        <v>NOT 100%</v>
      </c>
      <c r="H12" s="14"/>
      <c r="I12" s="14"/>
      <c r="J12" s="50" t="s">
        <v>309</v>
      </c>
      <c r="K12" s="58"/>
      <c r="L12" s="139" t="str">
        <f>IF(L5+L6+L7+L8+L9=1,"100%","NOT 100%")</f>
        <v>NOT 100%</v>
      </c>
      <c r="M12" s="57"/>
      <c r="N12" s="140" t="str">
        <f>IF(L12="100%",(N5*L5)+(N6*L6)+(N7*L7)+(N8*L8)+(N9*L9),"NOT 100%")</f>
        <v>NOT 100%</v>
      </c>
      <c r="O12" s="14"/>
      <c r="P12" s="14"/>
      <c r="Q12" s="50" t="s">
        <v>310</v>
      </c>
      <c r="R12" s="58"/>
      <c r="S12" s="139" t="str">
        <f>IF(S5+S6+S7+S8+S9=1,"100%","NOT 100%")</f>
        <v>NOT 100%</v>
      </c>
      <c r="T12" s="57"/>
      <c r="U12" s="140" t="str">
        <f>IF(S12="100%",(U5*S5)+(U6*S6)+(U7*S7)+(U8*S8)+(U9*S9),"NOT 100%")</f>
        <v>NOT 100%</v>
      </c>
    </row>
    <row r="13" spans="2:21" ht="4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</sheetData>
  <sheetProtection password="C0E4" sheet="1" objects="1" scenarios="1" selectLockedCells="1"/>
  <mergeCells count="7">
    <mergeCell ref="I4:I9"/>
    <mergeCell ref="B4:B9"/>
    <mergeCell ref="P4:P9"/>
    <mergeCell ref="B1:U1"/>
    <mergeCell ref="C3:G3"/>
    <mergeCell ref="J3:N3"/>
    <mergeCell ref="Q3:U3"/>
  </mergeCells>
  <conditionalFormatting sqref="E12 G12 L12 N12 S12 U12">
    <cfRule type="cellIs" priority="1" dxfId="0" operator="equal">
      <formula>"NOT 100%"</formula>
    </cfRule>
  </conditionalFormatting>
  <dataValidations count="1">
    <dataValidation type="list" allowBlank="1" showInputMessage="1" showErrorMessage="1" sqref="Q5:Q9 C5:C9 J5:J9">
      <formula1>Fluids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/>
  <dimension ref="B1:Y38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M2"/>
    </sheetView>
  </sheetViews>
  <sheetFormatPr defaultColWidth="9.140625" defaultRowHeight="15"/>
  <cols>
    <col min="3" max="3" width="14.00390625" style="0" customWidth="1"/>
    <col min="4" max="4" width="11.7109375" style="0" customWidth="1"/>
    <col min="5" max="5" width="24.421875" style="0" customWidth="1"/>
    <col min="6" max="6" width="12.57421875" style="0" customWidth="1"/>
    <col min="7" max="7" width="49.28125" style="0" customWidth="1"/>
    <col min="8" max="8" width="10.00390625" style="0" customWidth="1"/>
    <col min="12" max="13" width="11.7109375" style="0" customWidth="1"/>
    <col min="14" max="14" width="11.57421875" style="0" customWidth="1"/>
    <col min="15" max="15" width="24.8515625" style="0" customWidth="1"/>
    <col min="16" max="16" width="5.8515625" style="0" customWidth="1"/>
    <col min="17" max="17" width="22.140625" style="0" customWidth="1"/>
    <col min="18" max="18" width="6.7109375" style="0" customWidth="1"/>
    <col min="23" max="23" width="19.7109375" style="0" customWidth="1"/>
    <col min="25" max="25" width="49.140625" style="0" customWidth="1"/>
  </cols>
  <sheetData>
    <row r="1" spans="2:21" ht="15" customHeight="1">
      <c r="B1" s="216" t="s">
        <v>434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104"/>
      <c r="O1" s="104"/>
      <c r="P1" s="104"/>
      <c r="Q1" s="104"/>
      <c r="R1" s="104"/>
      <c r="S1" s="104"/>
      <c r="T1" s="104"/>
      <c r="U1" s="104"/>
    </row>
    <row r="2" spans="2:21" ht="15.75" customHeight="1" thickBot="1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  <c r="N2" s="104"/>
      <c r="O2" s="104"/>
      <c r="P2" s="104"/>
      <c r="Q2" s="104"/>
      <c r="R2" s="104"/>
      <c r="S2" s="104"/>
      <c r="T2" s="104"/>
      <c r="U2" s="104"/>
    </row>
    <row r="3" spans="2:13" ht="30.75" thickBot="1">
      <c r="B3" s="23" t="s">
        <v>16</v>
      </c>
      <c r="C3" s="90" t="s">
        <v>17</v>
      </c>
      <c r="D3" s="91" t="s">
        <v>428</v>
      </c>
      <c r="E3" s="92" t="s">
        <v>18</v>
      </c>
      <c r="F3" s="92" t="s">
        <v>19</v>
      </c>
      <c r="G3" s="92" t="s">
        <v>20</v>
      </c>
      <c r="H3" s="91" t="s">
        <v>21</v>
      </c>
      <c r="I3" s="91" t="s">
        <v>22</v>
      </c>
      <c r="J3" s="91" t="s">
        <v>23</v>
      </c>
      <c r="K3" s="91" t="s">
        <v>24</v>
      </c>
      <c r="L3" s="91" t="s">
        <v>429</v>
      </c>
      <c r="M3" s="91" t="s">
        <v>428</v>
      </c>
    </row>
    <row r="4" spans="2:13" ht="15.75" customHeight="1">
      <c r="B4" s="67"/>
      <c r="C4" s="66" t="s">
        <v>297</v>
      </c>
      <c r="D4" s="68">
        <v>0</v>
      </c>
      <c r="E4" s="69"/>
      <c r="F4" s="69"/>
      <c r="G4" s="69"/>
      <c r="H4" s="69"/>
      <c r="I4" s="69"/>
      <c r="J4" s="69"/>
      <c r="K4" s="69"/>
      <c r="L4" s="68"/>
      <c r="M4" s="70"/>
    </row>
    <row r="5" spans="2:13" ht="15.75" customHeight="1" thickBot="1">
      <c r="B5" s="71" t="s">
        <v>35</v>
      </c>
      <c r="C5" s="72" t="s">
        <v>185</v>
      </c>
      <c r="D5" s="73">
        <f aca="true" t="shared" si="0" ref="D5:D36">IF(L5=0,I5,L5)</f>
        <v>148</v>
      </c>
      <c r="E5" s="72" t="s">
        <v>36</v>
      </c>
      <c r="F5" s="72" t="s">
        <v>37</v>
      </c>
      <c r="G5" s="72" t="s">
        <v>38</v>
      </c>
      <c r="H5" s="72">
        <v>103</v>
      </c>
      <c r="I5" s="72"/>
      <c r="J5" s="72"/>
      <c r="K5" s="72">
        <v>148</v>
      </c>
      <c r="L5" s="74">
        <f>IF(J5=0,K5,J5)</f>
        <v>148</v>
      </c>
      <c r="M5" s="75">
        <f>IF(L5=0,I5,L5)</f>
        <v>148</v>
      </c>
    </row>
    <row r="6" spans="2:25" ht="15.75" customHeight="1" thickBot="1">
      <c r="B6" s="71" t="s">
        <v>35</v>
      </c>
      <c r="C6" s="72" t="s">
        <v>186</v>
      </c>
      <c r="D6" s="73">
        <f t="shared" si="0"/>
        <v>1810</v>
      </c>
      <c r="E6" s="72" t="s">
        <v>39</v>
      </c>
      <c r="F6" s="72" t="s">
        <v>40</v>
      </c>
      <c r="G6" s="72" t="s">
        <v>41</v>
      </c>
      <c r="H6" s="72">
        <v>87</v>
      </c>
      <c r="I6" s="72">
        <v>1500</v>
      </c>
      <c r="J6" s="72">
        <v>1810</v>
      </c>
      <c r="K6" s="72">
        <v>1760</v>
      </c>
      <c r="L6" s="74">
        <f aca="true" t="shared" si="1" ref="L6:L49">IF(J6=0,K6,J6)</f>
        <v>1810</v>
      </c>
      <c r="M6" s="75">
        <f aca="true" t="shared" si="2" ref="M6:M36">IF(L6=0,I6,L6)</f>
        <v>1810</v>
      </c>
      <c r="O6" s="93" t="s">
        <v>195</v>
      </c>
      <c r="Q6" s="97" t="s">
        <v>431</v>
      </c>
      <c r="S6" s="97" t="s">
        <v>433</v>
      </c>
      <c r="U6" s="97" t="s">
        <v>432</v>
      </c>
      <c r="W6" s="106" t="s">
        <v>420</v>
      </c>
      <c r="Y6" s="97" t="s">
        <v>460</v>
      </c>
    </row>
    <row r="7" spans="2:25" ht="15.75" customHeight="1">
      <c r="B7" s="71" t="s">
        <v>42</v>
      </c>
      <c r="C7" s="72" t="s">
        <v>187</v>
      </c>
      <c r="D7" s="73">
        <f t="shared" si="0"/>
        <v>14800</v>
      </c>
      <c r="E7" s="72" t="s">
        <v>43</v>
      </c>
      <c r="F7" s="72" t="s">
        <v>44</v>
      </c>
      <c r="G7" s="72" t="s">
        <v>45</v>
      </c>
      <c r="H7" s="72">
        <v>70</v>
      </c>
      <c r="I7" s="72">
        <v>11700</v>
      </c>
      <c r="J7" s="72">
        <v>14800</v>
      </c>
      <c r="K7" s="72">
        <v>12400</v>
      </c>
      <c r="L7" s="74">
        <f t="shared" si="1"/>
        <v>14800</v>
      </c>
      <c r="M7" s="75">
        <f t="shared" si="2"/>
        <v>14800</v>
      </c>
      <c r="O7" s="94"/>
      <c r="Q7" s="98"/>
      <c r="S7" s="98"/>
      <c r="U7" s="98"/>
      <c r="W7" s="105"/>
      <c r="Y7" s="98"/>
    </row>
    <row r="8" spans="2:25" ht="15.75" customHeight="1">
      <c r="B8" s="71" t="s">
        <v>42</v>
      </c>
      <c r="C8" s="72" t="s">
        <v>211</v>
      </c>
      <c r="D8" s="73">
        <f t="shared" si="0"/>
        <v>675</v>
      </c>
      <c r="E8" s="72" t="s">
        <v>47</v>
      </c>
      <c r="F8" s="72" t="s">
        <v>48</v>
      </c>
      <c r="G8" s="72" t="s">
        <v>49</v>
      </c>
      <c r="H8" s="72">
        <v>52</v>
      </c>
      <c r="I8" s="72">
        <v>650</v>
      </c>
      <c r="J8" s="72">
        <v>675</v>
      </c>
      <c r="K8" s="72">
        <v>677</v>
      </c>
      <c r="L8" s="74">
        <f t="shared" si="1"/>
        <v>675</v>
      </c>
      <c r="M8" s="75">
        <f t="shared" si="2"/>
        <v>675</v>
      </c>
      <c r="O8" s="95" t="s">
        <v>196</v>
      </c>
      <c r="Q8" s="98" t="s">
        <v>298</v>
      </c>
      <c r="S8" s="98">
        <v>1</v>
      </c>
      <c r="U8" s="98" t="s">
        <v>8</v>
      </c>
      <c r="W8" s="98" t="s">
        <v>435</v>
      </c>
      <c r="Y8" s="98" t="s">
        <v>461</v>
      </c>
    </row>
    <row r="9" spans="2:25" ht="15.75" customHeight="1" thickBot="1">
      <c r="B9" s="71" t="s">
        <v>42</v>
      </c>
      <c r="C9" s="72" t="s">
        <v>212</v>
      </c>
      <c r="D9" s="73">
        <f t="shared" si="0"/>
        <v>92</v>
      </c>
      <c r="E9" s="72" t="s">
        <v>50</v>
      </c>
      <c r="F9" s="72" t="s">
        <v>51</v>
      </c>
      <c r="G9" s="72" t="s">
        <v>52</v>
      </c>
      <c r="H9" s="72">
        <v>34</v>
      </c>
      <c r="I9" s="72"/>
      <c r="J9" s="72">
        <v>92</v>
      </c>
      <c r="K9" s="72">
        <v>116</v>
      </c>
      <c r="L9" s="74">
        <f t="shared" si="1"/>
        <v>92</v>
      </c>
      <c r="M9" s="75">
        <f t="shared" si="2"/>
        <v>92</v>
      </c>
      <c r="O9" s="95" t="s">
        <v>197</v>
      </c>
      <c r="Q9" s="98" t="s">
        <v>299</v>
      </c>
      <c r="S9" s="98">
        <v>2</v>
      </c>
      <c r="U9" s="99" t="s">
        <v>7</v>
      </c>
      <c r="W9" s="98" t="s">
        <v>436</v>
      </c>
      <c r="Y9" s="98" t="s">
        <v>462</v>
      </c>
    </row>
    <row r="10" spans="2:25" ht="15.75" customHeight="1" thickBot="1">
      <c r="B10" s="71" t="s">
        <v>42</v>
      </c>
      <c r="C10" s="72" t="s">
        <v>214</v>
      </c>
      <c r="D10" s="73">
        <f t="shared" si="0"/>
        <v>1640</v>
      </c>
      <c r="E10" s="72" t="s">
        <v>53</v>
      </c>
      <c r="F10" s="72" t="s">
        <v>54</v>
      </c>
      <c r="G10" s="72" t="s">
        <v>55</v>
      </c>
      <c r="H10" s="72">
        <v>252</v>
      </c>
      <c r="I10" s="72">
        <v>1300</v>
      </c>
      <c r="J10" s="72">
        <v>1640</v>
      </c>
      <c r="K10" s="72">
        <v>1650</v>
      </c>
      <c r="L10" s="74">
        <f t="shared" si="1"/>
        <v>1640</v>
      </c>
      <c r="M10" s="75">
        <f t="shared" si="2"/>
        <v>1640</v>
      </c>
      <c r="O10" s="95" t="s">
        <v>198</v>
      </c>
      <c r="Q10" s="98" t="s">
        <v>300</v>
      </c>
      <c r="S10" s="99">
        <v>3</v>
      </c>
      <c r="W10" s="98" t="s">
        <v>437</v>
      </c>
      <c r="Y10" s="98" t="s">
        <v>463</v>
      </c>
    </row>
    <row r="11" spans="2:25" ht="15.75" customHeight="1" thickBot="1">
      <c r="B11" s="71" t="s">
        <v>56</v>
      </c>
      <c r="C11" s="72" t="s">
        <v>213</v>
      </c>
      <c r="D11" s="73">
        <f t="shared" si="0"/>
        <v>6130</v>
      </c>
      <c r="E11" s="72" t="s">
        <v>57</v>
      </c>
      <c r="F11" s="72" t="s">
        <v>58</v>
      </c>
      <c r="G11" s="72" t="s">
        <v>59</v>
      </c>
      <c r="H11" s="72">
        <v>187</v>
      </c>
      <c r="I11" s="72">
        <v>4800</v>
      </c>
      <c r="J11" s="72">
        <v>6130</v>
      </c>
      <c r="K11" s="72">
        <v>5820</v>
      </c>
      <c r="L11" s="74">
        <f t="shared" si="1"/>
        <v>6130</v>
      </c>
      <c r="M11" s="75">
        <f t="shared" si="2"/>
        <v>6130</v>
      </c>
      <c r="O11" s="95" t="s">
        <v>199</v>
      </c>
      <c r="Q11" s="98" t="s">
        <v>301</v>
      </c>
      <c r="W11" s="99" t="s">
        <v>303</v>
      </c>
      <c r="Y11" s="98" t="s">
        <v>464</v>
      </c>
    </row>
    <row r="12" spans="2:25" ht="15.75" customHeight="1">
      <c r="B12" s="71" t="s">
        <v>56</v>
      </c>
      <c r="C12" s="72" t="s">
        <v>215</v>
      </c>
      <c r="D12" s="73">
        <f t="shared" si="0"/>
        <v>10000</v>
      </c>
      <c r="E12" s="72" t="s">
        <v>60</v>
      </c>
      <c r="F12" s="72" t="s">
        <v>61</v>
      </c>
      <c r="G12" s="72" t="s">
        <v>62</v>
      </c>
      <c r="H12" s="72">
        <v>171</v>
      </c>
      <c r="I12" s="72">
        <v>8040</v>
      </c>
      <c r="J12" s="72">
        <v>10000</v>
      </c>
      <c r="K12" s="72">
        <v>8590</v>
      </c>
      <c r="L12" s="74">
        <f t="shared" si="1"/>
        <v>10000</v>
      </c>
      <c r="M12" s="75">
        <f t="shared" si="2"/>
        <v>10000</v>
      </c>
      <c r="O12" s="95" t="s">
        <v>200</v>
      </c>
      <c r="Q12" s="98" t="s">
        <v>302</v>
      </c>
      <c r="Y12" s="98" t="s">
        <v>465</v>
      </c>
    </row>
    <row r="13" spans="2:25" ht="15.75" customHeight="1">
      <c r="B13" s="71" t="s">
        <v>56</v>
      </c>
      <c r="C13" s="72" t="s">
        <v>216</v>
      </c>
      <c r="D13" s="73">
        <f t="shared" si="0"/>
        <v>7370</v>
      </c>
      <c r="E13" s="72" t="s">
        <v>63</v>
      </c>
      <c r="F13" s="72" t="s">
        <v>64</v>
      </c>
      <c r="G13" s="72" t="s">
        <v>65</v>
      </c>
      <c r="H13" s="72">
        <v>155</v>
      </c>
      <c r="I13" s="72">
        <v>5310</v>
      </c>
      <c r="J13" s="72">
        <v>7370</v>
      </c>
      <c r="K13" s="72">
        <v>7670</v>
      </c>
      <c r="L13" s="74">
        <f t="shared" si="1"/>
        <v>7370</v>
      </c>
      <c r="M13" s="75">
        <f t="shared" si="2"/>
        <v>7370</v>
      </c>
      <c r="O13" s="95" t="s">
        <v>201</v>
      </c>
      <c r="Q13" s="98" t="s">
        <v>303</v>
      </c>
      <c r="Y13" s="98" t="s">
        <v>466</v>
      </c>
    </row>
    <row r="14" spans="2:25" ht="15.75" customHeight="1" thickBot="1">
      <c r="B14" s="71" t="s">
        <v>25</v>
      </c>
      <c r="C14" s="72" t="s">
        <v>217</v>
      </c>
      <c r="D14" s="73">
        <f t="shared" si="0"/>
        <v>12200</v>
      </c>
      <c r="E14" s="72" t="s">
        <v>66</v>
      </c>
      <c r="F14" s="72" t="s">
        <v>67</v>
      </c>
      <c r="G14" s="72" t="s">
        <v>68</v>
      </c>
      <c r="H14" s="72">
        <v>138</v>
      </c>
      <c r="I14" s="72"/>
      <c r="J14" s="72">
        <v>12200</v>
      </c>
      <c r="K14" s="72">
        <v>11100</v>
      </c>
      <c r="L14" s="74">
        <f t="shared" si="1"/>
        <v>12200</v>
      </c>
      <c r="M14" s="75">
        <f t="shared" si="2"/>
        <v>12200</v>
      </c>
      <c r="O14" s="95" t="s">
        <v>202</v>
      </c>
      <c r="Q14" s="99" t="s">
        <v>304</v>
      </c>
      <c r="Y14" s="99" t="s">
        <v>467</v>
      </c>
    </row>
    <row r="15" spans="2:15" ht="15.75" customHeight="1">
      <c r="B15" s="71" t="s">
        <v>35</v>
      </c>
      <c r="C15" s="72" t="s">
        <v>218</v>
      </c>
      <c r="D15" s="73">
        <f t="shared" si="0"/>
        <v>59</v>
      </c>
      <c r="E15" s="72" t="s">
        <v>69</v>
      </c>
      <c r="F15" s="72" t="s">
        <v>70</v>
      </c>
      <c r="G15" s="72" t="s">
        <v>71</v>
      </c>
      <c r="H15" s="72">
        <v>169</v>
      </c>
      <c r="I15" s="72"/>
      <c r="J15" s="72"/>
      <c r="K15" s="72">
        <v>59</v>
      </c>
      <c r="L15" s="74">
        <f t="shared" si="1"/>
        <v>59</v>
      </c>
      <c r="M15" s="75">
        <f t="shared" si="2"/>
        <v>59</v>
      </c>
      <c r="O15" s="95" t="s">
        <v>203</v>
      </c>
    </row>
    <row r="16" spans="2:15" ht="15.75" customHeight="1">
      <c r="B16" s="71" t="s">
        <v>35</v>
      </c>
      <c r="C16" s="72" t="s">
        <v>219</v>
      </c>
      <c r="D16" s="73">
        <f t="shared" si="0"/>
        <v>258</v>
      </c>
      <c r="E16" s="72" t="s">
        <v>72</v>
      </c>
      <c r="F16" s="72" t="s">
        <v>73</v>
      </c>
      <c r="G16" s="72" t="s">
        <v>74</v>
      </c>
      <c r="H16" s="72">
        <v>169</v>
      </c>
      <c r="I16" s="72"/>
      <c r="J16" s="72"/>
      <c r="K16" s="72">
        <v>258</v>
      </c>
      <c r="L16" s="74">
        <f t="shared" si="1"/>
        <v>258</v>
      </c>
      <c r="M16" s="75">
        <f t="shared" si="2"/>
        <v>258</v>
      </c>
      <c r="O16" s="131" t="s">
        <v>455</v>
      </c>
    </row>
    <row r="17" spans="2:15" ht="15.75" customHeight="1">
      <c r="B17" s="71" t="s">
        <v>35</v>
      </c>
      <c r="C17" s="72" t="s">
        <v>220</v>
      </c>
      <c r="D17" s="73">
        <f t="shared" si="0"/>
        <v>77</v>
      </c>
      <c r="E17" s="72" t="s">
        <v>75</v>
      </c>
      <c r="F17" s="72" t="s">
        <v>76</v>
      </c>
      <c r="G17" s="72" t="s">
        <v>77</v>
      </c>
      <c r="H17" s="72">
        <v>153</v>
      </c>
      <c r="I17" s="72">
        <v>90</v>
      </c>
      <c r="J17" s="72">
        <v>77</v>
      </c>
      <c r="K17" s="72">
        <v>79</v>
      </c>
      <c r="L17" s="74">
        <f t="shared" si="1"/>
        <v>77</v>
      </c>
      <c r="M17" s="75">
        <f t="shared" si="2"/>
        <v>77</v>
      </c>
      <c r="O17" s="95" t="s">
        <v>204</v>
      </c>
    </row>
    <row r="18" spans="2:15" ht="15.75" customHeight="1">
      <c r="B18" s="71" t="s">
        <v>35</v>
      </c>
      <c r="C18" s="72" t="s">
        <v>221</v>
      </c>
      <c r="D18" s="73">
        <f t="shared" si="0"/>
        <v>370</v>
      </c>
      <c r="E18" s="72" t="s">
        <v>78</v>
      </c>
      <c r="F18" s="72" t="s">
        <v>79</v>
      </c>
      <c r="G18" s="72" t="s">
        <v>80</v>
      </c>
      <c r="H18" s="72">
        <v>153</v>
      </c>
      <c r="I18" s="72"/>
      <c r="J18" s="72"/>
      <c r="K18" s="72">
        <v>370</v>
      </c>
      <c r="L18" s="74">
        <f t="shared" si="1"/>
        <v>370</v>
      </c>
      <c r="M18" s="75">
        <f t="shared" si="2"/>
        <v>370</v>
      </c>
      <c r="O18" s="95" t="s">
        <v>205</v>
      </c>
    </row>
    <row r="19" spans="2:15" ht="15.75" customHeight="1">
      <c r="B19" s="71" t="s">
        <v>35</v>
      </c>
      <c r="C19" s="72" t="s">
        <v>222</v>
      </c>
      <c r="D19" s="73">
        <f t="shared" si="0"/>
        <v>609</v>
      </c>
      <c r="E19" s="72" t="s">
        <v>81</v>
      </c>
      <c r="F19" s="72" t="s">
        <v>82</v>
      </c>
      <c r="G19" s="72" t="s">
        <v>83</v>
      </c>
      <c r="H19" s="72">
        <v>137</v>
      </c>
      <c r="I19" s="72">
        <v>470</v>
      </c>
      <c r="J19" s="72">
        <v>609</v>
      </c>
      <c r="K19" s="72">
        <v>527</v>
      </c>
      <c r="L19" s="74">
        <f t="shared" si="1"/>
        <v>609</v>
      </c>
      <c r="M19" s="75">
        <f t="shared" si="2"/>
        <v>609</v>
      </c>
      <c r="O19" s="95" t="s">
        <v>206</v>
      </c>
    </row>
    <row r="20" spans="2:15" ht="15.75" customHeight="1">
      <c r="B20" s="71" t="s">
        <v>42</v>
      </c>
      <c r="C20" s="72" t="s">
        <v>223</v>
      </c>
      <c r="D20" s="73">
        <f t="shared" si="0"/>
        <v>3500</v>
      </c>
      <c r="E20" s="72" t="s">
        <v>84</v>
      </c>
      <c r="F20" s="72" t="s">
        <v>85</v>
      </c>
      <c r="G20" s="72" t="s">
        <v>86</v>
      </c>
      <c r="H20" s="72">
        <v>120</v>
      </c>
      <c r="I20" s="72">
        <v>2800</v>
      </c>
      <c r="J20" s="72">
        <v>3500</v>
      </c>
      <c r="K20" s="72">
        <v>3170</v>
      </c>
      <c r="L20" s="74">
        <f t="shared" si="1"/>
        <v>3500</v>
      </c>
      <c r="M20" s="75">
        <f t="shared" si="2"/>
        <v>3500</v>
      </c>
      <c r="O20" s="95" t="s">
        <v>207</v>
      </c>
    </row>
    <row r="21" spans="2:15" ht="15.75" customHeight="1">
      <c r="B21" s="71" t="s">
        <v>35</v>
      </c>
      <c r="C21" s="72" t="s">
        <v>224</v>
      </c>
      <c r="D21" s="73">
        <f t="shared" si="0"/>
        <v>338</v>
      </c>
      <c r="E21" s="72" t="s">
        <v>87</v>
      </c>
      <c r="F21" s="72" t="s">
        <v>88</v>
      </c>
      <c r="G21" s="72" t="s">
        <v>89</v>
      </c>
      <c r="H21" s="72">
        <v>135</v>
      </c>
      <c r="I21" s="72"/>
      <c r="J21" s="72"/>
      <c r="K21" s="72">
        <v>338</v>
      </c>
      <c r="L21" s="74">
        <f t="shared" si="1"/>
        <v>338</v>
      </c>
      <c r="M21" s="75">
        <f t="shared" si="2"/>
        <v>338</v>
      </c>
      <c r="O21" s="95" t="s">
        <v>208</v>
      </c>
    </row>
    <row r="22" spans="2:15" ht="15.75" customHeight="1" thickBot="1">
      <c r="B22" s="71" t="s">
        <v>42</v>
      </c>
      <c r="C22" s="72" t="s">
        <v>225</v>
      </c>
      <c r="D22" s="73">
        <f t="shared" si="0"/>
        <v>1100</v>
      </c>
      <c r="E22" s="72" t="s">
        <v>90</v>
      </c>
      <c r="F22" s="72" t="s">
        <v>91</v>
      </c>
      <c r="G22" s="72" t="s">
        <v>92</v>
      </c>
      <c r="H22" s="72">
        <v>102</v>
      </c>
      <c r="I22" s="72"/>
      <c r="J22" s="72">
        <v>1100</v>
      </c>
      <c r="K22" s="72">
        <v>1120</v>
      </c>
      <c r="L22" s="74">
        <f t="shared" si="1"/>
        <v>1100</v>
      </c>
      <c r="M22" s="75">
        <f t="shared" si="2"/>
        <v>1100</v>
      </c>
      <c r="O22" s="96" t="s">
        <v>209</v>
      </c>
    </row>
    <row r="23" spans="2:13" ht="15.75" customHeight="1">
      <c r="B23" s="71" t="s">
        <v>42</v>
      </c>
      <c r="C23" s="72" t="s">
        <v>226</v>
      </c>
      <c r="D23" s="73">
        <f t="shared" si="0"/>
        <v>1430</v>
      </c>
      <c r="E23" s="72" t="s">
        <v>93</v>
      </c>
      <c r="F23" s="72" t="s">
        <v>94</v>
      </c>
      <c r="G23" s="72" t="s">
        <v>95</v>
      </c>
      <c r="H23" s="72">
        <v>102</v>
      </c>
      <c r="I23" s="72">
        <v>1300</v>
      </c>
      <c r="J23" s="72">
        <v>1430</v>
      </c>
      <c r="K23" s="72">
        <v>1300</v>
      </c>
      <c r="L23" s="74">
        <f t="shared" si="1"/>
        <v>1430</v>
      </c>
      <c r="M23" s="75">
        <f t="shared" si="2"/>
        <v>1430</v>
      </c>
    </row>
    <row r="24" spans="2:13" ht="15.75" customHeight="1">
      <c r="B24" s="71" t="s">
        <v>46</v>
      </c>
      <c r="C24" s="72" t="s">
        <v>227</v>
      </c>
      <c r="D24" s="73">
        <f t="shared" si="0"/>
        <v>160</v>
      </c>
      <c r="E24" s="72" t="s">
        <v>96</v>
      </c>
      <c r="F24" s="72" t="s">
        <v>97</v>
      </c>
      <c r="G24" s="72" t="s">
        <v>98</v>
      </c>
      <c r="H24" s="72">
        <v>133</v>
      </c>
      <c r="I24" s="72"/>
      <c r="J24" s="72"/>
      <c r="K24" s="72">
        <v>160</v>
      </c>
      <c r="L24" s="74">
        <f t="shared" si="1"/>
        <v>160</v>
      </c>
      <c r="M24" s="75">
        <f t="shared" si="2"/>
        <v>160</v>
      </c>
    </row>
    <row r="25" spans="2:13" ht="15.75" customHeight="1">
      <c r="B25" s="71" t="s">
        <v>35</v>
      </c>
      <c r="C25" s="72" t="s">
        <v>228</v>
      </c>
      <c r="D25" s="73">
        <f t="shared" si="0"/>
        <v>725</v>
      </c>
      <c r="E25" s="72" t="s">
        <v>99</v>
      </c>
      <c r="F25" s="72" t="s">
        <v>100</v>
      </c>
      <c r="G25" s="72" t="s">
        <v>101</v>
      </c>
      <c r="H25" s="72">
        <v>117</v>
      </c>
      <c r="I25" s="72"/>
      <c r="J25" s="72">
        <v>725</v>
      </c>
      <c r="K25" s="72">
        <v>782</v>
      </c>
      <c r="L25" s="74">
        <f t="shared" si="1"/>
        <v>725</v>
      </c>
      <c r="M25" s="75">
        <f t="shared" si="2"/>
        <v>725</v>
      </c>
    </row>
    <row r="26" spans="2:13" ht="15.75" customHeight="1">
      <c r="B26" s="71" t="s">
        <v>35</v>
      </c>
      <c r="C26" s="72" t="s">
        <v>229</v>
      </c>
      <c r="D26" s="73">
        <f t="shared" si="0"/>
        <v>2310</v>
      </c>
      <c r="E26" s="72" t="s">
        <v>102</v>
      </c>
      <c r="F26" s="72" t="s">
        <v>103</v>
      </c>
      <c r="G26" s="72" t="s">
        <v>104</v>
      </c>
      <c r="H26" s="72">
        <v>101</v>
      </c>
      <c r="I26" s="72">
        <v>1800</v>
      </c>
      <c r="J26" s="72">
        <v>2310</v>
      </c>
      <c r="K26" s="72">
        <v>1980</v>
      </c>
      <c r="L26" s="74">
        <f t="shared" si="1"/>
        <v>2310</v>
      </c>
      <c r="M26" s="75">
        <f t="shared" si="2"/>
        <v>2310</v>
      </c>
    </row>
    <row r="27" spans="2:13" ht="15.75" customHeight="1">
      <c r="B27" s="71" t="s">
        <v>42</v>
      </c>
      <c r="C27" s="72" t="s">
        <v>230</v>
      </c>
      <c r="D27" s="73">
        <f t="shared" si="0"/>
        <v>353</v>
      </c>
      <c r="E27" s="72" t="s">
        <v>105</v>
      </c>
      <c r="F27" s="72" t="s">
        <v>106</v>
      </c>
      <c r="G27" s="72" t="s">
        <v>107</v>
      </c>
      <c r="H27" s="72">
        <v>84</v>
      </c>
      <c r="I27" s="72"/>
      <c r="J27" s="72">
        <v>353</v>
      </c>
      <c r="K27" s="72">
        <v>328</v>
      </c>
      <c r="L27" s="74">
        <f t="shared" si="1"/>
        <v>353</v>
      </c>
      <c r="M27" s="75">
        <f t="shared" si="2"/>
        <v>353</v>
      </c>
    </row>
    <row r="28" spans="2:13" ht="15.75" customHeight="1">
      <c r="B28" s="71" t="s">
        <v>42</v>
      </c>
      <c r="C28" s="72" t="s">
        <v>231</v>
      </c>
      <c r="D28" s="73">
        <f t="shared" si="0"/>
        <v>4470</v>
      </c>
      <c r="E28" s="72" t="s">
        <v>108</v>
      </c>
      <c r="F28" s="72" t="s">
        <v>109</v>
      </c>
      <c r="G28" s="72" t="s">
        <v>110</v>
      </c>
      <c r="H28" s="72">
        <v>84</v>
      </c>
      <c r="I28" s="72">
        <v>3800</v>
      </c>
      <c r="J28" s="72">
        <v>4470</v>
      </c>
      <c r="K28" s="72">
        <v>4800</v>
      </c>
      <c r="L28" s="74">
        <f t="shared" si="1"/>
        <v>4470</v>
      </c>
      <c r="M28" s="75">
        <f t="shared" si="2"/>
        <v>4470</v>
      </c>
    </row>
    <row r="29" spans="2:13" ht="15.75" customHeight="1">
      <c r="B29" s="71" t="s">
        <v>46</v>
      </c>
      <c r="C29" s="72" t="s">
        <v>232</v>
      </c>
      <c r="D29" s="73">
        <f t="shared" si="0"/>
        <v>1</v>
      </c>
      <c r="E29" s="72" t="s">
        <v>111</v>
      </c>
      <c r="F29" s="72" t="s">
        <v>112</v>
      </c>
      <c r="G29" s="72" t="s">
        <v>113</v>
      </c>
      <c r="H29" s="72">
        <v>99</v>
      </c>
      <c r="I29" s="72"/>
      <c r="J29" s="72"/>
      <c r="K29" s="72">
        <v>1</v>
      </c>
      <c r="L29" s="74">
        <f t="shared" si="1"/>
        <v>1</v>
      </c>
      <c r="M29" s="75">
        <f t="shared" si="2"/>
        <v>1</v>
      </c>
    </row>
    <row r="30" spans="2:13" ht="15.75" customHeight="1">
      <c r="B30" s="71" t="s">
        <v>42</v>
      </c>
      <c r="C30" s="72" t="s">
        <v>233</v>
      </c>
      <c r="D30" s="73">
        <f t="shared" si="0"/>
        <v>53</v>
      </c>
      <c r="E30" s="72" t="s">
        <v>114</v>
      </c>
      <c r="F30" s="72" t="s">
        <v>115</v>
      </c>
      <c r="G30" s="72" t="s">
        <v>116</v>
      </c>
      <c r="H30" s="72">
        <v>66</v>
      </c>
      <c r="I30" s="72"/>
      <c r="J30" s="72">
        <v>53</v>
      </c>
      <c r="K30" s="72">
        <v>16</v>
      </c>
      <c r="L30" s="74">
        <f t="shared" si="1"/>
        <v>53</v>
      </c>
      <c r="M30" s="75">
        <f t="shared" si="2"/>
        <v>53</v>
      </c>
    </row>
    <row r="31" spans="2:13" ht="15.75" customHeight="1">
      <c r="B31" s="71" t="s">
        <v>42</v>
      </c>
      <c r="C31" s="72" t="s">
        <v>316</v>
      </c>
      <c r="D31" s="73">
        <f t="shared" si="0"/>
        <v>124</v>
      </c>
      <c r="E31" s="72" t="s">
        <v>117</v>
      </c>
      <c r="F31" s="72" t="s">
        <v>118</v>
      </c>
      <c r="G31" s="72" t="s">
        <v>119</v>
      </c>
      <c r="H31" s="72">
        <v>66</v>
      </c>
      <c r="I31" s="72">
        <v>140</v>
      </c>
      <c r="J31" s="72">
        <v>124</v>
      </c>
      <c r="K31" s="72">
        <v>138</v>
      </c>
      <c r="L31" s="74">
        <f t="shared" si="1"/>
        <v>124</v>
      </c>
      <c r="M31" s="75">
        <f t="shared" si="2"/>
        <v>124</v>
      </c>
    </row>
    <row r="32" spans="2:13" ht="15.75" customHeight="1">
      <c r="B32" s="71" t="s">
        <v>42</v>
      </c>
      <c r="C32" s="72" t="s">
        <v>234</v>
      </c>
      <c r="D32" s="73">
        <f t="shared" si="0"/>
        <v>12</v>
      </c>
      <c r="E32" s="72" t="s">
        <v>120</v>
      </c>
      <c r="F32" s="72" t="s">
        <v>121</v>
      </c>
      <c r="G32" s="72" t="s">
        <v>122</v>
      </c>
      <c r="H32" s="72">
        <v>48</v>
      </c>
      <c r="I32" s="72"/>
      <c r="J32" s="72">
        <v>12</v>
      </c>
      <c r="K32" s="72">
        <v>4</v>
      </c>
      <c r="L32" s="74">
        <f t="shared" si="1"/>
        <v>12</v>
      </c>
      <c r="M32" s="75">
        <f t="shared" si="2"/>
        <v>12</v>
      </c>
    </row>
    <row r="33" spans="2:13" ht="15.75" customHeight="1">
      <c r="B33" s="71" t="s">
        <v>123</v>
      </c>
      <c r="C33" s="72" t="s">
        <v>235</v>
      </c>
      <c r="D33" s="73">
        <f t="shared" si="0"/>
        <v>6</v>
      </c>
      <c r="E33" s="72" t="s">
        <v>124</v>
      </c>
      <c r="F33" s="72" t="s">
        <v>125</v>
      </c>
      <c r="G33" s="72" t="s">
        <v>126</v>
      </c>
      <c r="H33" s="72">
        <v>30</v>
      </c>
      <c r="I33" s="72"/>
      <c r="J33" s="72">
        <v>6</v>
      </c>
      <c r="K33" s="72"/>
      <c r="L33" s="74">
        <f t="shared" si="1"/>
        <v>6</v>
      </c>
      <c r="M33" s="75">
        <f t="shared" si="2"/>
        <v>6</v>
      </c>
    </row>
    <row r="34" spans="2:13" ht="15.75" customHeight="1">
      <c r="B34" s="71" t="s">
        <v>25</v>
      </c>
      <c r="C34" s="72" t="s">
        <v>236</v>
      </c>
      <c r="D34" s="73">
        <f t="shared" si="0"/>
        <v>8830</v>
      </c>
      <c r="E34" s="72" t="s">
        <v>127</v>
      </c>
      <c r="F34" s="72" t="s">
        <v>128</v>
      </c>
      <c r="G34" s="72" t="s">
        <v>129</v>
      </c>
      <c r="H34" s="72">
        <v>188</v>
      </c>
      <c r="I34" s="72"/>
      <c r="J34" s="72">
        <v>8830</v>
      </c>
      <c r="K34" s="72">
        <v>8900</v>
      </c>
      <c r="L34" s="74">
        <f t="shared" si="1"/>
        <v>8830</v>
      </c>
      <c r="M34" s="75">
        <f t="shared" si="2"/>
        <v>8830</v>
      </c>
    </row>
    <row r="35" spans="2:13" ht="15.75" customHeight="1">
      <c r="B35" s="71" t="s">
        <v>35</v>
      </c>
      <c r="C35" s="72" t="s">
        <v>237</v>
      </c>
      <c r="D35" s="73">
        <f t="shared" si="0"/>
        <v>122</v>
      </c>
      <c r="E35" s="72" t="s">
        <v>130</v>
      </c>
      <c r="F35" s="72" t="s">
        <v>131</v>
      </c>
      <c r="G35" s="72" t="s">
        <v>132</v>
      </c>
      <c r="H35" s="72">
        <v>203</v>
      </c>
      <c r="I35" s="72">
        <v>429</v>
      </c>
      <c r="J35" s="72">
        <v>122</v>
      </c>
      <c r="K35" s="72">
        <v>127</v>
      </c>
      <c r="L35" s="74">
        <f t="shared" si="1"/>
        <v>122</v>
      </c>
      <c r="M35" s="75">
        <f t="shared" si="2"/>
        <v>122</v>
      </c>
    </row>
    <row r="36" spans="2:13" ht="15.75" customHeight="1">
      <c r="B36" s="71" t="s">
        <v>35</v>
      </c>
      <c r="C36" s="72" t="s">
        <v>238</v>
      </c>
      <c r="D36" s="73">
        <f t="shared" si="0"/>
        <v>595</v>
      </c>
      <c r="E36" s="72" t="s">
        <v>133</v>
      </c>
      <c r="F36" s="72" t="s">
        <v>134</v>
      </c>
      <c r="G36" s="72" t="s">
        <v>135</v>
      </c>
      <c r="H36" s="72">
        <v>203</v>
      </c>
      <c r="I36" s="72">
        <v>2030</v>
      </c>
      <c r="J36" s="72">
        <v>595</v>
      </c>
      <c r="K36" s="72">
        <v>525</v>
      </c>
      <c r="L36" s="74">
        <f t="shared" si="1"/>
        <v>595</v>
      </c>
      <c r="M36" s="75">
        <f t="shared" si="2"/>
        <v>595</v>
      </c>
    </row>
    <row r="37" spans="2:13" ht="15.75" customHeight="1">
      <c r="B37" s="71" t="s">
        <v>42</v>
      </c>
      <c r="C37" s="72" t="s">
        <v>239</v>
      </c>
      <c r="D37" s="73">
        <f aca="true" t="shared" si="3" ref="D37:D49">IF(L37=0,I37,L37)</f>
        <v>3220</v>
      </c>
      <c r="E37" s="72" t="s">
        <v>136</v>
      </c>
      <c r="F37" s="72" t="s">
        <v>137</v>
      </c>
      <c r="G37" s="72" t="s">
        <v>138</v>
      </c>
      <c r="H37" s="72">
        <v>170</v>
      </c>
      <c r="I37" s="72">
        <v>2900</v>
      </c>
      <c r="J37" s="72">
        <v>3220</v>
      </c>
      <c r="K37" s="72">
        <v>3350</v>
      </c>
      <c r="L37" s="74">
        <f t="shared" si="1"/>
        <v>3220</v>
      </c>
      <c r="M37" s="75">
        <f aca="true" t="shared" si="4" ref="M37:M49">IF(L37=0,I37,L37)</f>
        <v>3220</v>
      </c>
    </row>
    <row r="38" spans="2:13" ht="15.75" customHeight="1">
      <c r="B38" s="71" t="s">
        <v>42</v>
      </c>
      <c r="C38" s="72" t="s">
        <v>240</v>
      </c>
      <c r="D38" s="73">
        <f t="shared" si="3"/>
        <v>1340</v>
      </c>
      <c r="E38" s="72" t="s">
        <v>139</v>
      </c>
      <c r="F38" s="72" t="s">
        <v>140</v>
      </c>
      <c r="G38" s="72" t="s">
        <v>141</v>
      </c>
      <c r="H38" s="72">
        <v>152</v>
      </c>
      <c r="I38" s="72"/>
      <c r="J38" s="72">
        <v>1340</v>
      </c>
      <c r="K38" s="72">
        <v>1210</v>
      </c>
      <c r="L38" s="74">
        <f t="shared" si="1"/>
        <v>1340</v>
      </c>
      <c r="M38" s="75">
        <f t="shared" si="4"/>
        <v>1340</v>
      </c>
    </row>
    <row r="39" spans="2:13" ht="15.75" customHeight="1">
      <c r="B39" s="71" t="s">
        <v>42</v>
      </c>
      <c r="C39" s="72" t="s">
        <v>241</v>
      </c>
      <c r="D39" s="73">
        <f t="shared" si="3"/>
        <v>1370</v>
      </c>
      <c r="E39" s="72" t="s">
        <v>142</v>
      </c>
      <c r="F39" s="72" t="s">
        <v>143</v>
      </c>
      <c r="G39" s="72" t="s">
        <v>144</v>
      </c>
      <c r="H39" s="72">
        <v>152</v>
      </c>
      <c r="I39" s="72"/>
      <c r="J39" s="72">
        <v>1370</v>
      </c>
      <c r="K39" s="72">
        <v>1330</v>
      </c>
      <c r="L39" s="74">
        <f t="shared" si="1"/>
        <v>1370</v>
      </c>
      <c r="M39" s="75">
        <f t="shared" si="4"/>
        <v>1370</v>
      </c>
    </row>
    <row r="40" spans="2:13" ht="15.75" customHeight="1">
      <c r="B40" s="71" t="s">
        <v>42</v>
      </c>
      <c r="C40" s="72" t="s">
        <v>242</v>
      </c>
      <c r="D40" s="73">
        <f t="shared" si="3"/>
        <v>9810</v>
      </c>
      <c r="E40" s="72" t="s">
        <v>145</v>
      </c>
      <c r="F40" s="72" t="s">
        <v>146</v>
      </c>
      <c r="G40" s="72" t="s">
        <v>147</v>
      </c>
      <c r="H40" s="72">
        <v>152</v>
      </c>
      <c r="I40" s="72">
        <v>6300</v>
      </c>
      <c r="J40" s="72">
        <v>9810</v>
      </c>
      <c r="K40" s="72">
        <v>8060</v>
      </c>
      <c r="L40" s="74">
        <f t="shared" si="1"/>
        <v>9810</v>
      </c>
      <c r="M40" s="75">
        <f t="shared" si="4"/>
        <v>9810</v>
      </c>
    </row>
    <row r="41" spans="2:13" ht="15.75" customHeight="1">
      <c r="B41" s="71" t="s">
        <v>42</v>
      </c>
      <c r="C41" s="72" t="s">
        <v>480</v>
      </c>
      <c r="D41" s="73">
        <f t="shared" si="3"/>
        <v>693</v>
      </c>
      <c r="E41" s="72" t="s">
        <v>483</v>
      </c>
      <c r="F41" s="72" t="s">
        <v>482</v>
      </c>
      <c r="G41" s="72" t="s">
        <v>481</v>
      </c>
      <c r="H41" s="72"/>
      <c r="I41" s="72"/>
      <c r="J41" s="72">
        <v>693</v>
      </c>
      <c r="K41" s="72">
        <v>716</v>
      </c>
      <c r="L41" s="74">
        <f t="shared" si="1"/>
        <v>693</v>
      </c>
      <c r="M41" s="75">
        <f t="shared" si="4"/>
        <v>693</v>
      </c>
    </row>
    <row r="42" spans="2:13" ht="15.75" customHeight="1">
      <c r="B42" s="71" t="s">
        <v>42</v>
      </c>
      <c r="C42" s="72" t="s">
        <v>243</v>
      </c>
      <c r="D42" s="73">
        <f>IF(L42=0,I42,L42)</f>
        <v>4620</v>
      </c>
      <c r="E42" s="72" t="s">
        <v>148</v>
      </c>
      <c r="F42" s="72" t="s">
        <v>149</v>
      </c>
      <c r="G42" s="72" t="s">
        <v>150</v>
      </c>
      <c r="H42" s="72">
        <v>134</v>
      </c>
      <c r="I42" s="72"/>
      <c r="J42" s="72"/>
      <c r="K42" s="72">
        <v>4620</v>
      </c>
      <c r="L42" s="74">
        <f>IF(J42=0,K42,J42)</f>
        <v>4620</v>
      </c>
      <c r="M42" s="75">
        <f>IF(L42=0,I42,L42)</f>
        <v>4620</v>
      </c>
    </row>
    <row r="43" spans="2:13" ht="15.75" customHeight="1">
      <c r="B43" s="71" t="s">
        <v>42</v>
      </c>
      <c r="C43" s="72" t="s">
        <v>244</v>
      </c>
      <c r="D43" s="73">
        <f t="shared" si="3"/>
        <v>290</v>
      </c>
      <c r="E43" s="72" t="s">
        <v>151</v>
      </c>
      <c r="F43" s="72" t="s">
        <v>152</v>
      </c>
      <c r="G43" s="72" t="s">
        <v>153</v>
      </c>
      <c r="H43" s="72">
        <v>134</v>
      </c>
      <c r="I43" s="72"/>
      <c r="J43" s="72"/>
      <c r="K43" s="72">
        <v>290</v>
      </c>
      <c r="L43" s="74">
        <f t="shared" si="1"/>
        <v>290</v>
      </c>
      <c r="M43" s="75">
        <f t="shared" si="4"/>
        <v>290</v>
      </c>
    </row>
    <row r="44" spans="2:13" ht="15.75" customHeight="1">
      <c r="B44" s="71" t="s">
        <v>42</v>
      </c>
      <c r="C44" s="72" t="s">
        <v>245</v>
      </c>
      <c r="D44" s="73">
        <f t="shared" si="3"/>
        <v>1030</v>
      </c>
      <c r="E44" s="72" t="s">
        <v>154</v>
      </c>
      <c r="F44" s="72" t="s">
        <v>155</v>
      </c>
      <c r="G44" s="72" t="s">
        <v>156</v>
      </c>
      <c r="H44" s="72">
        <v>134</v>
      </c>
      <c r="I44" s="72"/>
      <c r="J44" s="72">
        <v>1030</v>
      </c>
      <c r="K44" s="72">
        <v>858</v>
      </c>
      <c r="L44" s="74">
        <f t="shared" si="1"/>
        <v>1030</v>
      </c>
      <c r="M44" s="75">
        <f t="shared" si="4"/>
        <v>1030</v>
      </c>
    </row>
    <row r="45" spans="2:13" ht="15.75" customHeight="1">
      <c r="B45" s="71" t="s">
        <v>42</v>
      </c>
      <c r="C45" s="72" t="s">
        <v>246</v>
      </c>
      <c r="D45" s="73">
        <f t="shared" si="3"/>
        <v>76</v>
      </c>
      <c r="E45" s="72" t="s">
        <v>157</v>
      </c>
      <c r="F45" s="72" t="s">
        <v>158</v>
      </c>
      <c r="G45" s="72" t="s">
        <v>159</v>
      </c>
      <c r="H45" s="72">
        <v>98</v>
      </c>
      <c r="I45" s="72"/>
      <c r="J45" s="72"/>
      <c r="K45" s="72">
        <v>76</v>
      </c>
      <c r="L45" s="74">
        <f t="shared" si="1"/>
        <v>76</v>
      </c>
      <c r="M45" s="75">
        <f t="shared" si="4"/>
        <v>76</v>
      </c>
    </row>
    <row r="46" spans="2:13" ht="15.75" customHeight="1">
      <c r="B46" s="71" t="s">
        <v>42</v>
      </c>
      <c r="C46" s="72" t="s">
        <v>247</v>
      </c>
      <c r="D46" s="73">
        <f t="shared" si="3"/>
        <v>144</v>
      </c>
      <c r="E46" s="72" t="s">
        <v>160</v>
      </c>
      <c r="F46" s="72" t="s">
        <v>161</v>
      </c>
      <c r="G46" s="72" t="s">
        <v>162</v>
      </c>
      <c r="H46" s="72">
        <v>80</v>
      </c>
      <c r="I46" s="72"/>
      <c r="J46" s="72"/>
      <c r="K46" s="72">
        <v>144</v>
      </c>
      <c r="L46" s="74">
        <f t="shared" si="1"/>
        <v>144</v>
      </c>
      <c r="M46" s="75">
        <f t="shared" si="4"/>
        <v>144</v>
      </c>
    </row>
    <row r="47" spans="2:13" ht="15.75" customHeight="1">
      <c r="B47" s="76"/>
      <c r="C47" s="77" t="s">
        <v>248</v>
      </c>
      <c r="D47" s="73">
        <f t="shared" si="3"/>
        <v>3</v>
      </c>
      <c r="E47" s="78" t="s">
        <v>163</v>
      </c>
      <c r="F47" s="77"/>
      <c r="G47" s="77" t="s">
        <v>273</v>
      </c>
      <c r="H47" s="77"/>
      <c r="I47" s="77"/>
      <c r="J47" s="77">
        <v>3</v>
      </c>
      <c r="K47" s="77"/>
      <c r="L47" s="74">
        <f t="shared" si="1"/>
        <v>3</v>
      </c>
      <c r="M47" s="75">
        <f t="shared" si="4"/>
        <v>3</v>
      </c>
    </row>
    <row r="48" spans="2:13" ht="15.75" customHeight="1">
      <c r="B48" s="71" t="s">
        <v>25</v>
      </c>
      <c r="C48" s="72" t="s">
        <v>249</v>
      </c>
      <c r="D48" s="73">
        <f t="shared" si="3"/>
        <v>10300</v>
      </c>
      <c r="E48" s="72" t="s">
        <v>164</v>
      </c>
      <c r="F48" s="72" t="s">
        <v>165</v>
      </c>
      <c r="G48" s="72" t="s">
        <v>166</v>
      </c>
      <c r="H48" s="72">
        <v>200</v>
      </c>
      <c r="I48" s="72">
        <v>8700</v>
      </c>
      <c r="J48" s="72">
        <v>10300</v>
      </c>
      <c r="K48" s="72">
        <v>9540</v>
      </c>
      <c r="L48" s="74">
        <f t="shared" si="1"/>
        <v>10300</v>
      </c>
      <c r="M48" s="75">
        <f t="shared" si="4"/>
        <v>10300</v>
      </c>
    </row>
    <row r="49" spans="2:13" ht="15.75" customHeight="1">
      <c r="B49" s="71" t="s">
        <v>42</v>
      </c>
      <c r="C49" s="72" t="s">
        <v>250</v>
      </c>
      <c r="D49" s="73">
        <f t="shared" si="3"/>
        <v>794</v>
      </c>
      <c r="E49" s="72" t="s">
        <v>167</v>
      </c>
      <c r="F49" s="72" t="s">
        <v>168</v>
      </c>
      <c r="G49" s="72" t="s">
        <v>169</v>
      </c>
      <c r="H49" s="72">
        <v>148</v>
      </c>
      <c r="I49" s="72"/>
      <c r="J49" s="72">
        <v>794</v>
      </c>
      <c r="K49" s="72">
        <v>804</v>
      </c>
      <c r="L49" s="74">
        <f t="shared" si="1"/>
        <v>794</v>
      </c>
      <c r="M49" s="75">
        <f t="shared" si="4"/>
        <v>794</v>
      </c>
    </row>
    <row r="50" spans="2:13" ht="15.75" customHeight="1">
      <c r="B50" s="125" t="s">
        <v>42</v>
      </c>
      <c r="C50" s="78" t="s">
        <v>317</v>
      </c>
      <c r="D50" s="73">
        <v>1182</v>
      </c>
      <c r="E50" s="126" t="s">
        <v>438</v>
      </c>
      <c r="F50" s="80"/>
      <c r="G50" s="81" t="s">
        <v>430</v>
      </c>
      <c r="H50" s="80"/>
      <c r="I50" s="80"/>
      <c r="J50" s="80"/>
      <c r="K50" s="80"/>
      <c r="L50" s="73"/>
      <c r="M50" s="82"/>
    </row>
    <row r="51" spans="2:13" ht="15.75" customHeight="1">
      <c r="B51" s="125" t="s">
        <v>42</v>
      </c>
      <c r="C51" s="78" t="s">
        <v>318</v>
      </c>
      <c r="D51" s="73">
        <v>1288</v>
      </c>
      <c r="E51" s="126" t="s">
        <v>438</v>
      </c>
      <c r="F51" s="80"/>
      <c r="G51" s="81" t="s">
        <v>430</v>
      </c>
      <c r="H51" s="80"/>
      <c r="I51" s="80"/>
      <c r="J51" s="80"/>
      <c r="K51" s="80"/>
      <c r="L51" s="73"/>
      <c r="M51" s="82"/>
    </row>
    <row r="52" spans="2:13" ht="15.75" customHeight="1">
      <c r="B52" s="125" t="s">
        <v>42</v>
      </c>
      <c r="C52" s="78" t="s">
        <v>319</v>
      </c>
      <c r="D52" s="73">
        <v>933</v>
      </c>
      <c r="E52" s="126" t="s">
        <v>438</v>
      </c>
      <c r="F52" s="80"/>
      <c r="G52" s="81" t="s">
        <v>430</v>
      </c>
      <c r="H52" s="80"/>
      <c r="I52" s="80"/>
      <c r="J52" s="80"/>
      <c r="K52" s="80"/>
      <c r="L52" s="73"/>
      <c r="M52" s="82"/>
    </row>
    <row r="53" spans="2:13" ht="15.75" customHeight="1">
      <c r="B53" s="125" t="s">
        <v>42</v>
      </c>
      <c r="C53" s="78" t="s">
        <v>320</v>
      </c>
      <c r="D53" s="73">
        <v>2788</v>
      </c>
      <c r="E53" s="126" t="s">
        <v>438</v>
      </c>
      <c r="F53" s="80"/>
      <c r="G53" s="81" t="s">
        <v>430</v>
      </c>
      <c r="H53" s="80"/>
      <c r="I53" s="80"/>
      <c r="J53" s="80"/>
      <c r="K53" s="80"/>
      <c r="L53" s="73"/>
      <c r="M53" s="82"/>
    </row>
    <row r="54" spans="2:13" ht="15.75" customHeight="1">
      <c r="B54" s="125" t="s">
        <v>42</v>
      </c>
      <c r="C54" s="78" t="s">
        <v>321</v>
      </c>
      <c r="D54" s="73">
        <v>2416</v>
      </c>
      <c r="E54" s="126" t="s">
        <v>438</v>
      </c>
      <c r="F54" s="80"/>
      <c r="G54" s="81" t="s">
        <v>430</v>
      </c>
      <c r="H54" s="80"/>
      <c r="I54" s="80"/>
      <c r="J54" s="80"/>
      <c r="K54" s="80"/>
      <c r="L54" s="73"/>
      <c r="M54" s="82"/>
    </row>
    <row r="55" spans="2:13" ht="15.75" customHeight="1">
      <c r="B55" s="125" t="s">
        <v>42</v>
      </c>
      <c r="C55" s="78" t="s">
        <v>345</v>
      </c>
      <c r="D55" s="73">
        <v>3124</v>
      </c>
      <c r="E55" s="126" t="s">
        <v>438</v>
      </c>
      <c r="F55" s="80"/>
      <c r="G55" s="81" t="s">
        <v>430</v>
      </c>
      <c r="H55" s="80"/>
      <c r="I55" s="80"/>
      <c r="J55" s="80"/>
      <c r="K55" s="80"/>
      <c r="L55" s="73"/>
      <c r="M55" s="82"/>
    </row>
    <row r="56" spans="2:13" ht="15.75" customHeight="1">
      <c r="B56" s="125" t="s">
        <v>42</v>
      </c>
      <c r="C56" s="78" t="s">
        <v>346</v>
      </c>
      <c r="D56" s="73">
        <v>4457</v>
      </c>
      <c r="E56" s="126" t="s">
        <v>438</v>
      </c>
      <c r="F56" s="80"/>
      <c r="G56" s="81" t="s">
        <v>430</v>
      </c>
      <c r="H56" s="80"/>
      <c r="I56" s="80"/>
      <c r="J56" s="80"/>
      <c r="K56" s="80"/>
      <c r="L56" s="73"/>
      <c r="M56" s="82"/>
    </row>
    <row r="57" spans="2:13" ht="15.75" customHeight="1">
      <c r="B57" s="125" t="s">
        <v>42</v>
      </c>
      <c r="C57" s="78" t="s">
        <v>322</v>
      </c>
      <c r="D57" s="73">
        <v>3922</v>
      </c>
      <c r="E57" s="126" t="s">
        <v>438</v>
      </c>
      <c r="F57" s="80"/>
      <c r="G57" s="81" t="s">
        <v>430</v>
      </c>
      <c r="H57" s="80"/>
      <c r="I57" s="80"/>
      <c r="J57" s="80"/>
      <c r="K57" s="80"/>
      <c r="L57" s="73"/>
      <c r="M57" s="82"/>
    </row>
    <row r="58" spans="2:13" ht="15.75" customHeight="1">
      <c r="B58" s="125" t="s">
        <v>42</v>
      </c>
      <c r="C58" s="78" t="s">
        <v>323</v>
      </c>
      <c r="D58" s="73">
        <v>950</v>
      </c>
      <c r="E58" s="126" t="s">
        <v>438</v>
      </c>
      <c r="F58" s="80"/>
      <c r="G58" s="81" t="s">
        <v>430</v>
      </c>
      <c r="H58" s="80"/>
      <c r="I58" s="80"/>
      <c r="J58" s="80"/>
      <c r="K58" s="80"/>
      <c r="L58" s="73"/>
      <c r="M58" s="82"/>
    </row>
    <row r="59" spans="2:13" ht="15.75" customHeight="1">
      <c r="B59" s="125" t="s">
        <v>42</v>
      </c>
      <c r="C59" s="78" t="s">
        <v>324</v>
      </c>
      <c r="D59" s="73">
        <v>1943</v>
      </c>
      <c r="E59" s="126" t="s">
        <v>438</v>
      </c>
      <c r="F59" s="80"/>
      <c r="G59" s="81" t="s">
        <v>430</v>
      </c>
      <c r="H59" s="80"/>
      <c r="I59" s="80"/>
      <c r="J59" s="80"/>
      <c r="K59" s="80"/>
      <c r="L59" s="73"/>
      <c r="M59" s="82"/>
    </row>
    <row r="60" spans="2:13" ht="15.75" customHeight="1">
      <c r="B60" s="125" t="s">
        <v>42</v>
      </c>
      <c r="C60" s="78" t="s">
        <v>325</v>
      </c>
      <c r="D60" s="73">
        <v>2107</v>
      </c>
      <c r="E60" s="126" t="s">
        <v>438</v>
      </c>
      <c r="F60" s="80"/>
      <c r="G60" s="81" t="s">
        <v>430</v>
      </c>
      <c r="H60" s="80"/>
      <c r="I60" s="80"/>
      <c r="J60" s="80"/>
      <c r="K60" s="80"/>
      <c r="L60" s="73"/>
      <c r="M60" s="82"/>
    </row>
    <row r="61" spans="2:13" ht="15.75" customHeight="1">
      <c r="B61" s="125" t="s">
        <v>42</v>
      </c>
      <c r="C61" s="78" t="s">
        <v>326</v>
      </c>
      <c r="D61" s="73">
        <v>2804</v>
      </c>
      <c r="E61" s="126" t="s">
        <v>438</v>
      </c>
      <c r="F61" s="80"/>
      <c r="G61" s="81" t="s">
        <v>430</v>
      </c>
      <c r="H61" s="80"/>
      <c r="I61" s="80"/>
      <c r="J61" s="80"/>
      <c r="K61" s="80"/>
      <c r="L61" s="73"/>
      <c r="M61" s="82"/>
    </row>
    <row r="62" spans="2:13" ht="15.75" customHeight="1">
      <c r="B62" s="125" t="s">
        <v>42</v>
      </c>
      <c r="C62" s="78" t="s">
        <v>327</v>
      </c>
      <c r="D62" s="73">
        <v>1774</v>
      </c>
      <c r="E62" s="126" t="s">
        <v>438</v>
      </c>
      <c r="F62" s="80"/>
      <c r="G62" s="81" t="s">
        <v>430</v>
      </c>
      <c r="H62" s="80"/>
      <c r="I62" s="80"/>
      <c r="J62" s="80"/>
      <c r="K62" s="80"/>
      <c r="L62" s="73"/>
      <c r="M62" s="82"/>
    </row>
    <row r="63" spans="2:13" ht="15.75" customHeight="1">
      <c r="B63" s="125" t="s">
        <v>42</v>
      </c>
      <c r="C63" s="78" t="s">
        <v>328</v>
      </c>
      <c r="D63" s="73">
        <v>1627</v>
      </c>
      <c r="E63" s="126" t="s">
        <v>438</v>
      </c>
      <c r="F63" s="80"/>
      <c r="G63" s="81" t="s">
        <v>430</v>
      </c>
      <c r="H63" s="80"/>
      <c r="I63" s="80"/>
      <c r="J63" s="80"/>
      <c r="K63" s="80"/>
      <c r="L63" s="73"/>
      <c r="M63" s="82"/>
    </row>
    <row r="64" spans="2:13" ht="15.75" customHeight="1">
      <c r="B64" s="125" t="s">
        <v>42</v>
      </c>
      <c r="C64" s="78" t="s">
        <v>329</v>
      </c>
      <c r="D64" s="73">
        <v>1552</v>
      </c>
      <c r="E64" s="126" t="s">
        <v>438</v>
      </c>
      <c r="F64" s="80"/>
      <c r="G64" s="81" t="s">
        <v>430</v>
      </c>
      <c r="H64" s="80"/>
      <c r="I64" s="80"/>
      <c r="J64" s="80"/>
      <c r="K64" s="80"/>
      <c r="L64" s="73"/>
      <c r="M64" s="82"/>
    </row>
    <row r="65" spans="2:13" ht="15.75" customHeight="1">
      <c r="B65" s="125" t="s">
        <v>42</v>
      </c>
      <c r="C65" s="78" t="s">
        <v>330</v>
      </c>
      <c r="D65" s="73">
        <v>1825</v>
      </c>
      <c r="E65" s="126" t="s">
        <v>438</v>
      </c>
      <c r="F65" s="80"/>
      <c r="G65" s="81" t="s">
        <v>430</v>
      </c>
      <c r="H65" s="80"/>
      <c r="I65" s="80"/>
      <c r="J65" s="80"/>
      <c r="K65" s="80"/>
      <c r="L65" s="73"/>
      <c r="M65" s="82"/>
    </row>
    <row r="66" spans="2:13" ht="15.75" customHeight="1">
      <c r="B66" s="125" t="s">
        <v>42</v>
      </c>
      <c r="C66" s="78" t="s">
        <v>331</v>
      </c>
      <c r="D66" s="73">
        <v>3152</v>
      </c>
      <c r="E66" s="126" t="s">
        <v>438</v>
      </c>
      <c r="F66" s="80"/>
      <c r="G66" s="81" t="s">
        <v>430</v>
      </c>
      <c r="H66" s="80"/>
      <c r="I66" s="80"/>
      <c r="J66" s="80"/>
      <c r="K66" s="80"/>
      <c r="L66" s="73"/>
      <c r="M66" s="82"/>
    </row>
    <row r="67" spans="2:13" ht="15.75" customHeight="1">
      <c r="B67" s="125" t="s">
        <v>42</v>
      </c>
      <c r="C67" s="78" t="s">
        <v>332</v>
      </c>
      <c r="D67" s="73">
        <v>1585</v>
      </c>
      <c r="E67" s="126" t="s">
        <v>438</v>
      </c>
      <c r="F67" s="80"/>
      <c r="G67" s="81" t="s">
        <v>430</v>
      </c>
      <c r="H67" s="80"/>
      <c r="I67" s="80"/>
      <c r="J67" s="80"/>
      <c r="K67" s="80"/>
      <c r="L67" s="73"/>
      <c r="M67" s="82"/>
    </row>
    <row r="68" spans="2:13" ht="15.75" customHeight="1">
      <c r="B68" s="125" t="s">
        <v>42</v>
      </c>
      <c r="C68" s="78" t="s">
        <v>333</v>
      </c>
      <c r="D68" s="73">
        <v>1560</v>
      </c>
      <c r="E68" s="126" t="s">
        <v>438</v>
      </c>
      <c r="F68" s="80"/>
      <c r="G68" s="81" t="s">
        <v>430</v>
      </c>
      <c r="H68" s="80"/>
      <c r="I68" s="80"/>
      <c r="J68" s="80"/>
      <c r="K68" s="80"/>
      <c r="L68" s="73"/>
      <c r="M68" s="82"/>
    </row>
    <row r="69" spans="2:13" ht="15.75" customHeight="1">
      <c r="B69" s="125" t="s">
        <v>42</v>
      </c>
      <c r="C69" s="78" t="s">
        <v>334</v>
      </c>
      <c r="D69" s="73">
        <v>2088</v>
      </c>
      <c r="E69" s="126" t="s">
        <v>438</v>
      </c>
      <c r="F69" s="80"/>
      <c r="G69" s="81" t="s">
        <v>430</v>
      </c>
      <c r="H69" s="80"/>
      <c r="I69" s="80"/>
      <c r="J69" s="80"/>
      <c r="K69" s="80"/>
      <c r="L69" s="73"/>
      <c r="M69" s="82"/>
    </row>
    <row r="70" spans="2:13" ht="15.75" customHeight="1">
      <c r="B70" s="125" t="s">
        <v>42</v>
      </c>
      <c r="C70" s="78" t="s">
        <v>335</v>
      </c>
      <c r="D70" s="73">
        <v>2229</v>
      </c>
      <c r="E70" s="126" t="s">
        <v>438</v>
      </c>
      <c r="F70" s="80"/>
      <c r="G70" s="81" t="s">
        <v>430</v>
      </c>
      <c r="H70" s="80"/>
      <c r="I70" s="80"/>
      <c r="J70" s="80"/>
      <c r="K70" s="80"/>
      <c r="L70" s="73"/>
      <c r="M70" s="82"/>
    </row>
    <row r="71" spans="2:13" ht="15.75" customHeight="1">
      <c r="B71" s="125" t="s">
        <v>42</v>
      </c>
      <c r="C71" s="78" t="s">
        <v>336</v>
      </c>
      <c r="D71" s="73">
        <v>1597</v>
      </c>
      <c r="E71" s="126" t="s">
        <v>438</v>
      </c>
      <c r="F71" s="80"/>
      <c r="G71" s="81" t="s">
        <v>430</v>
      </c>
      <c r="H71" s="80"/>
      <c r="I71" s="80"/>
      <c r="J71" s="80"/>
      <c r="K71" s="80"/>
      <c r="L71" s="73"/>
      <c r="M71" s="82"/>
    </row>
    <row r="72" spans="2:13" ht="15.75" customHeight="1">
      <c r="B72" s="125" t="s">
        <v>42</v>
      </c>
      <c r="C72" s="78" t="s">
        <v>337</v>
      </c>
      <c r="D72" s="73">
        <v>1705</v>
      </c>
      <c r="E72" s="126" t="s">
        <v>438</v>
      </c>
      <c r="F72" s="80"/>
      <c r="G72" s="81" t="s">
        <v>430</v>
      </c>
      <c r="H72" s="80"/>
      <c r="I72" s="80"/>
      <c r="J72" s="80"/>
      <c r="K72" s="80"/>
      <c r="L72" s="73"/>
      <c r="M72" s="82"/>
    </row>
    <row r="73" spans="2:13" ht="15.75" customHeight="1">
      <c r="B73" s="125" t="s">
        <v>42</v>
      </c>
      <c r="C73" s="78" t="s">
        <v>484</v>
      </c>
      <c r="D73" s="73">
        <v>1709</v>
      </c>
      <c r="E73" s="126" t="s">
        <v>438</v>
      </c>
      <c r="F73" s="80"/>
      <c r="G73" s="81" t="s">
        <v>430</v>
      </c>
      <c r="H73" s="80"/>
      <c r="I73" s="80"/>
      <c r="J73" s="80"/>
      <c r="K73" s="80"/>
      <c r="L73" s="73"/>
      <c r="M73" s="82"/>
    </row>
    <row r="74" spans="2:13" ht="15.75" customHeight="1">
      <c r="B74" s="125" t="s">
        <v>42</v>
      </c>
      <c r="C74" s="78" t="s">
        <v>338</v>
      </c>
      <c r="D74" s="73">
        <v>2053</v>
      </c>
      <c r="E74" s="126" t="s">
        <v>438</v>
      </c>
      <c r="F74" s="80"/>
      <c r="G74" s="81" t="s">
        <v>430</v>
      </c>
      <c r="H74" s="80"/>
      <c r="I74" s="80"/>
      <c r="J74" s="80"/>
      <c r="K74" s="80"/>
      <c r="L74" s="73"/>
      <c r="M74" s="82"/>
    </row>
    <row r="75" spans="2:13" ht="15.75" customHeight="1">
      <c r="B75" s="125" t="s">
        <v>42</v>
      </c>
      <c r="C75" s="78" t="s">
        <v>339</v>
      </c>
      <c r="D75" s="73">
        <v>1478</v>
      </c>
      <c r="E75" s="126" t="s">
        <v>438</v>
      </c>
      <c r="F75" s="80"/>
      <c r="G75" s="81" t="s">
        <v>430</v>
      </c>
      <c r="H75" s="80"/>
      <c r="I75" s="80"/>
      <c r="J75" s="80"/>
      <c r="K75" s="80"/>
      <c r="L75" s="73"/>
      <c r="M75" s="82"/>
    </row>
    <row r="76" spans="2:13" ht="15.75" customHeight="1">
      <c r="B76" s="125" t="s">
        <v>42</v>
      </c>
      <c r="C76" s="78" t="s">
        <v>340</v>
      </c>
      <c r="D76" s="73">
        <v>1362</v>
      </c>
      <c r="E76" s="126" t="s">
        <v>438</v>
      </c>
      <c r="F76" s="80"/>
      <c r="G76" s="81" t="s">
        <v>430</v>
      </c>
      <c r="H76" s="80"/>
      <c r="I76" s="80"/>
      <c r="J76" s="80"/>
      <c r="K76" s="80"/>
      <c r="L76" s="73"/>
      <c r="M76" s="82"/>
    </row>
    <row r="77" spans="2:13" ht="15.75" customHeight="1">
      <c r="B77" s="125" t="s">
        <v>42</v>
      </c>
      <c r="C77" s="78" t="s">
        <v>341</v>
      </c>
      <c r="D77" s="73">
        <v>1507</v>
      </c>
      <c r="E77" s="126" t="s">
        <v>438</v>
      </c>
      <c r="F77" s="80"/>
      <c r="G77" s="81" t="s">
        <v>430</v>
      </c>
      <c r="H77" s="80"/>
      <c r="I77" s="80"/>
      <c r="J77" s="80"/>
      <c r="K77" s="80"/>
      <c r="L77" s="73"/>
      <c r="M77" s="82"/>
    </row>
    <row r="78" spans="2:13" ht="15.75" customHeight="1">
      <c r="B78" s="125" t="s">
        <v>42</v>
      </c>
      <c r="C78" s="78" t="s">
        <v>342</v>
      </c>
      <c r="D78" s="73">
        <v>546</v>
      </c>
      <c r="E78" s="126" t="s">
        <v>438</v>
      </c>
      <c r="F78" s="80"/>
      <c r="G78" s="81" t="s">
        <v>430</v>
      </c>
      <c r="H78" s="80"/>
      <c r="I78" s="80"/>
      <c r="J78" s="80"/>
      <c r="K78" s="80"/>
      <c r="L78" s="73"/>
      <c r="M78" s="82"/>
    </row>
    <row r="79" spans="2:13" ht="15.75" customHeight="1">
      <c r="B79" s="125" t="s">
        <v>42</v>
      </c>
      <c r="C79" s="78" t="s">
        <v>343</v>
      </c>
      <c r="D79" s="73">
        <v>1084</v>
      </c>
      <c r="E79" s="126" t="s">
        <v>438</v>
      </c>
      <c r="F79" s="80"/>
      <c r="G79" s="81" t="s">
        <v>430</v>
      </c>
      <c r="H79" s="80"/>
      <c r="I79" s="80"/>
      <c r="J79" s="80"/>
      <c r="K79" s="80"/>
      <c r="L79" s="73"/>
      <c r="M79" s="82"/>
    </row>
    <row r="80" spans="2:13" ht="15.75" customHeight="1">
      <c r="B80" s="125" t="s">
        <v>42</v>
      </c>
      <c r="C80" s="78" t="s">
        <v>344</v>
      </c>
      <c r="D80" s="73">
        <v>2346</v>
      </c>
      <c r="E80" s="126" t="s">
        <v>438</v>
      </c>
      <c r="F80" s="80"/>
      <c r="G80" s="81" t="s">
        <v>430</v>
      </c>
      <c r="H80" s="80"/>
      <c r="I80" s="80"/>
      <c r="J80" s="80"/>
      <c r="K80" s="80"/>
      <c r="L80" s="73"/>
      <c r="M80" s="82"/>
    </row>
    <row r="81" spans="2:13" ht="15.75" customHeight="1">
      <c r="B81" s="125" t="s">
        <v>42</v>
      </c>
      <c r="C81" s="78" t="s">
        <v>347</v>
      </c>
      <c r="D81" s="73">
        <v>2347</v>
      </c>
      <c r="E81" s="126" t="s">
        <v>438</v>
      </c>
      <c r="F81" s="80"/>
      <c r="G81" s="81" t="s">
        <v>430</v>
      </c>
      <c r="H81" s="80"/>
      <c r="I81" s="80"/>
      <c r="J81" s="80"/>
      <c r="K81" s="80"/>
      <c r="L81" s="73"/>
      <c r="M81" s="82"/>
    </row>
    <row r="82" spans="2:13" ht="15.75" customHeight="1">
      <c r="B82" s="125" t="s">
        <v>42</v>
      </c>
      <c r="C82" s="78" t="s">
        <v>348</v>
      </c>
      <c r="D82" s="73">
        <v>1809</v>
      </c>
      <c r="E82" s="126" t="s">
        <v>438</v>
      </c>
      <c r="F82" s="80"/>
      <c r="G82" s="81" t="s">
        <v>430</v>
      </c>
      <c r="H82" s="80"/>
      <c r="I82" s="80"/>
      <c r="J82" s="80"/>
      <c r="K82" s="80"/>
      <c r="L82" s="73"/>
      <c r="M82" s="82"/>
    </row>
    <row r="83" spans="2:13" ht="15.75" customHeight="1">
      <c r="B83" s="125" t="s">
        <v>42</v>
      </c>
      <c r="C83" s="78" t="s">
        <v>349</v>
      </c>
      <c r="D83" s="73">
        <v>1741</v>
      </c>
      <c r="E83" s="126" t="s">
        <v>438</v>
      </c>
      <c r="F83" s="80"/>
      <c r="G83" s="81" t="s">
        <v>430</v>
      </c>
      <c r="H83" s="80"/>
      <c r="I83" s="80"/>
      <c r="J83" s="80"/>
      <c r="K83" s="80"/>
      <c r="L83" s="73"/>
      <c r="M83" s="82"/>
    </row>
    <row r="84" spans="2:13" ht="15.75" customHeight="1">
      <c r="B84" s="125" t="s">
        <v>42</v>
      </c>
      <c r="C84" s="78" t="s">
        <v>485</v>
      </c>
      <c r="D84" s="73">
        <v>2967</v>
      </c>
      <c r="E84" s="126" t="s">
        <v>438</v>
      </c>
      <c r="F84" s="80"/>
      <c r="G84" s="81" t="s">
        <v>430</v>
      </c>
      <c r="H84" s="80"/>
      <c r="I84" s="80"/>
      <c r="J84" s="80"/>
      <c r="K84" s="80"/>
      <c r="L84" s="73"/>
      <c r="M84" s="82"/>
    </row>
    <row r="85" spans="2:13" ht="15.75" customHeight="1">
      <c r="B85" s="125" t="s">
        <v>42</v>
      </c>
      <c r="C85" s="78" t="s">
        <v>486</v>
      </c>
      <c r="D85" s="73">
        <v>2384</v>
      </c>
      <c r="E85" s="126" t="s">
        <v>438</v>
      </c>
      <c r="F85" s="80"/>
      <c r="G85" s="81" t="s">
        <v>430</v>
      </c>
      <c r="H85" s="80"/>
      <c r="I85" s="80"/>
      <c r="J85" s="80"/>
      <c r="K85" s="80"/>
      <c r="L85" s="73"/>
      <c r="M85" s="82"/>
    </row>
    <row r="86" spans="2:13" ht="15.75" customHeight="1">
      <c r="B86" s="125" t="s">
        <v>42</v>
      </c>
      <c r="C86" s="78" t="s">
        <v>350</v>
      </c>
      <c r="D86" s="73">
        <v>1536</v>
      </c>
      <c r="E86" s="126" t="s">
        <v>438</v>
      </c>
      <c r="F86" s="80"/>
      <c r="G86" s="81" t="s">
        <v>430</v>
      </c>
      <c r="H86" s="80"/>
      <c r="I86" s="80"/>
      <c r="J86" s="80"/>
      <c r="K86" s="80"/>
      <c r="L86" s="73"/>
      <c r="M86" s="82"/>
    </row>
    <row r="87" spans="2:13" ht="15.75" customHeight="1">
      <c r="B87" s="125" t="s">
        <v>42</v>
      </c>
      <c r="C87" s="78" t="s">
        <v>351</v>
      </c>
      <c r="D87" s="73">
        <v>2631</v>
      </c>
      <c r="E87" s="126" t="s">
        <v>438</v>
      </c>
      <c r="F87" s="80"/>
      <c r="G87" s="81" t="s">
        <v>430</v>
      </c>
      <c r="H87" s="80"/>
      <c r="I87" s="80"/>
      <c r="J87" s="80"/>
      <c r="K87" s="80"/>
      <c r="L87" s="73"/>
      <c r="M87" s="82"/>
    </row>
    <row r="88" spans="2:13" ht="15.75" customHeight="1">
      <c r="B88" s="125" t="s">
        <v>42</v>
      </c>
      <c r="C88" s="78" t="s">
        <v>352</v>
      </c>
      <c r="D88" s="73">
        <v>3190</v>
      </c>
      <c r="E88" s="126" t="s">
        <v>438</v>
      </c>
      <c r="F88" s="80"/>
      <c r="G88" s="81" t="s">
        <v>430</v>
      </c>
      <c r="H88" s="80"/>
      <c r="I88" s="80"/>
      <c r="J88" s="80"/>
      <c r="K88" s="80"/>
      <c r="L88" s="73"/>
      <c r="M88" s="82"/>
    </row>
    <row r="89" spans="2:13" ht="15.75" customHeight="1">
      <c r="B89" s="125" t="s">
        <v>42</v>
      </c>
      <c r="C89" s="78" t="s">
        <v>353</v>
      </c>
      <c r="D89" s="73">
        <v>3143</v>
      </c>
      <c r="E89" s="126" t="s">
        <v>438</v>
      </c>
      <c r="F89" s="80"/>
      <c r="G89" s="81" t="s">
        <v>430</v>
      </c>
      <c r="H89" s="80"/>
      <c r="I89" s="80"/>
      <c r="J89" s="80"/>
      <c r="K89" s="80"/>
      <c r="L89" s="73"/>
      <c r="M89" s="82"/>
    </row>
    <row r="90" spans="2:13" ht="15.75" customHeight="1">
      <c r="B90" s="125" t="s">
        <v>42</v>
      </c>
      <c r="C90" s="78" t="s">
        <v>487</v>
      </c>
      <c r="D90" s="73">
        <v>2526</v>
      </c>
      <c r="E90" s="126" t="s">
        <v>438</v>
      </c>
      <c r="F90" s="80"/>
      <c r="G90" s="81" t="s">
        <v>430</v>
      </c>
      <c r="H90" s="80"/>
      <c r="I90" s="80"/>
      <c r="J90" s="80"/>
      <c r="K90" s="80"/>
      <c r="L90" s="73"/>
      <c r="M90" s="82"/>
    </row>
    <row r="91" spans="2:13" ht="15.75" customHeight="1">
      <c r="B91" s="125" t="s">
        <v>42</v>
      </c>
      <c r="C91" s="78" t="s">
        <v>354</v>
      </c>
      <c r="D91" s="73">
        <v>3085</v>
      </c>
      <c r="E91" s="126" t="s">
        <v>438</v>
      </c>
      <c r="F91" s="80"/>
      <c r="G91" s="81" t="s">
        <v>430</v>
      </c>
      <c r="H91" s="80"/>
      <c r="I91" s="80"/>
      <c r="J91" s="80"/>
      <c r="K91" s="80"/>
      <c r="L91" s="73"/>
      <c r="M91" s="82"/>
    </row>
    <row r="92" spans="2:13" ht="15.75" customHeight="1">
      <c r="B92" s="125" t="s">
        <v>42</v>
      </c>
      <c r="C92" s="78" t="s">
        <v>355</v>
      </c>
      <c r="D92" s="73">
        <v>2729</v>
      </c>
      <c r="E92" s="126" t="s">
        <v>438</v>
      </c>
      <c r="F92" s="80"/>
      <c r="G92" s="81" t="s">
        <v>430</v>
      </c>
      <c r="H92" s="80"/>
      <c r="I92" s="80"/>
      <c r="J92" s="80"/>
      <c r="K92" s="80"/>
      <c r="L92" s="73"/>
      <c r="M92" s="82"/>
    </row>
    <row r="93" spans="2:13" ht="15.75" customHeight="1">
      <c r="B93" s="125" t="s">
        <v>42</v>
      </c>
      <c r="C93" s="78" t="s">
        <v>356</v>
      </c>
      <c r="D93" s="73">
        <v>2592</v>
      </c>
      <c r="E93" s="126" t="s">
        <v>438</v>
      </c>
      <c r="F93" s="80"/>
      <c r="G93" s="81" t="s">
        <v>430</v>
      </c>
      <c r="H93" s="80"/>
      <c r="I93" s="80"/>
      <c r="J93" s="80"/>
      <c r="K93" s="80"/>
      <c r="L93" s="73"/>
      <c r="M93" s="82"/>
    </row>
    <row r="94" spans="2:13" ht="15.75" customHeight="1">
      <c r="B94" s="125" t="s">
        <v>42</v>
      </c>
      <c r="C94" s="78" t="s">
        <v>357</v>
      </c>
      <c r="D94" s="73">
        <v>2280</v>
      </c>
      <c r="E94" s="126" t="s">
        <v>438</v>
      </c>
      <c r="F94" s="80"/>
      <c r="G94" s="81" t="s">
        <v>430</v>
      </c>
      <c r="H94" s="80"/>
      <c r="I94" s="80"/>
      <c r="J94" s="80"/>
      <c r="K94" s="80"/>
      <c r="L94" s="73"/>
      <c r="M94" s="82"/>
    </row>
    <row r="95" spans="2:13" ht="15.75" customHeight="1">
      <c r="B95" s="125" t="s">
        <v>42</v>
      </c>
      <c r="C95" s="78" t="s">
        <v>488</v>
      </c>
      <c r="D95" s="73">
        <v>2440</v>
      </c>
      <c r="E95" s="126" t="s">
        <v>438</v>
      </c>
      <c r="F95" s="80"/>
      <c r="G95" s="81" t="s">
        <v>430</v>
      </c>
      <c r="H95" s="80"/>
      <c r="I95" s="80"/>
      <c r="J95" s="80"/>
      <c r="K95" s="80"/>
      <c r="L95" s="73"/>
      <c r="M95" s="82"/>
    </row>
    <row r="96" spans="2:13" ht="15.75" customHeight="1">
      <c r="B96" s="125" t="s">
        <v>42</v>
      </c>
      <c r="C96" s="78" t="s">
        <v>358</v>
      </c>
      <c r="D96" s="73">
        <v>1505</v>
      </c>
      <c r="E96" s="126" t="s">
        <v>438</v>
      </c>
      <c r="F96" s="80"/>
      <c r="G96" s="81" t="s">
        <v>430</v>
      </c>
      <c r="H96" s="80"/>
      <c r="I96" s="80"/>
      <c r="J96" s="80"/>
      <c r="K96" s="80"/>
      <c r="L96" s="73"/>
      <c r="M96" s="82"/>
    </row>
    <row r="97" spans="2:13" ht="15.75" customHeight="1">
      <c r="B97" s="125" t="s">
        <v>42</v>
      </c>
      <c r="C97" s="78" t="s">
        <v>359</v>
      </c>
      <c r="D97" s="73">
        <v>1508</v>
      </c>
      <c r="E97" s="126" t="s">
        <v>438</v>
      </c>
      <c r="F97" s="80"/>
      <c r="G97" s="81" t="s">
        <v>430</v>
      </c>
      <c r="H97" s="80"/>
      <c r="I97" s="80"/>
      <c r="J97" s="80"/>
      <c r="K97" s="80"/>
      <c r="L97" s="73"/>
      <c r="M97" s="82"/>
    </row>
    <row r="98" spans="2:13" ht="15.75" customHeight="1">
      <c r="B98" s="125" t="s">
        <v>42</v>
      </c>
      <c r="C98" s="78" t="s">
        <v>360</v>
      </c>
      <c r="D98" s="73">
        <v>2138</v>
      </c>
      <c r="E98" s="126" t="s">
        <v>438</v>
      </c>
      <c r="F98" s="80"/>
      <c r="G98" s="81" t="s">
        <v>430</v>
      </c>
      <c r="H98" s="80"/>
      <c r="I98" s="80"/>
      <c r="J98" s="80"/>
      <c r="K98" s="80"/>
      <c r="L98" s="73"/>
      <c r="M98" s="82"/>
    </row>
    <row r="99" spans="2:13" ht="15.75" customHeight="1">
      <c r="B99" s="125" t="s">
        <v>42</v>
      </c>
      <c r="C99" s="78" t="s">
        <v>361</v>
      </c>
      <c r="D99" s="73">
        <v>3607</v>
      </c>
      <c r="E99" s="126" t="s">
        <v>438</v>
      </c>
      <c r="F99" s="80"/>
      <c r="G99" s="81" t="s">
        <v>430</v>
      </c>
      <c r="H99" s="80"/>
      <c r="I99" s="80"/>
      <c r="J99" s="80"/>
      <c r="K99" s="80"/>
      <c r="L99" s="73"/>
      <c r="M99" s="82"/>
    </row>
    <row r="100" spans="2:13" ht="15.75" customHeight="1">
      <c r="B100" s="125" t="s">
        <v>42</v>
      </c>
      <c r="C100" s="78" t="s">
        <v>489</v>
      </c>
      <c r="D100" s="73">
        <v>17</v>
      </c>
      <c r="E100" s="126" t="s">
        <v>438</v>
      </c>
      <c r="F100" s="80"/>
      <c r="G100" s="81" t="s">
        <v>430</v>
      </c>
      <c r="H100" s="80"/>
      <c r="I100" s="80"/>
      <c r="J100" s="80"/>
      <c r="K100" s="80"/>
      <c r="L100" s="73"/>
      <c r="M100" s="82"/>
    </row>
    <row r="101" spans="2:13" ht="15.75" customHeight="1">
      <c r="B101" s="125" t="s">
        <v>42</v>
      </c>
      <c r="C101" s="78" t="s">
        <v>362</v>
      </c>
      <c r="D101" s="73">
        <v>95</v>
      </c>
      <c r="E101" s="126" t="s">
        <v>438</v>
      </c>
      <c r="F101" s="80"/>
      <c r="G101" s="81" t="s">
        <v>430</v>
      </c>
      <c r="H101" s="80"/>
      <c r="I101" s="80"/>
      <c r="J101" s="80"/>
      <c r="K101" s="80"/>
      <c r="L101" s="73"/>
      <c r="M101" s="82"/>
    </row>
    <row r="102" spans="2:13" ht="15.75" customHeight="1">
      <c r="B102" s="125" t="s">
        <v>42</v>
      </c>
      <c r="C102" s="78" t="s">
        <v>363</v>
      </c>
      <c r="D102" s="73">
        <v>38</v>
      </c>
      <c r="E102" s="126" t="s">
        <v>438</v>
      </c>
      <c r="F102" s="80"/>
      <c r="G102" s="81" t="s">
        <v>430</v>
      </c>
      <c r="H102" s="80"/>
      <c r="I102" s="80"/>
      <c r="J102" s="80"/>
      <c r="K102" s="80"/>
      <c r="L102" s="73"/>
      <c r="M102" s="82"/>
    </row>
    <row r="103" spans="2:13" ht="15.75" customHeight="1">
      <c r="B103" s="125" t="s">
        <v>42</v>
      </c>
      <c r="C103" s="78" t="s">
        <v>364</v>
      </c>
      <c r="D103" s="73">
        <v>3</v>
      </c>
      <c r="E103" s="126" t="s">
        <v>438</v>
      </c>
      <c r="F103" s="80"/>
      <c r="G103" s="81" t="s">
        <v>430</v>
      </c>
      <c r="H103" s="80"/>
      <c r="I103" s="80"/>
      <c r="J103" s="80"/>
      <c r="K103" s="80"/>
      <c r="L103" s="73"/>
      <c r="M103" s="82"/>
    </row>
    <row r="104" spans="2:13" ht="15.75" customHeight="1">
      <c r="B104" s="125" t="s">
        <v>42</v>
      </c>
      <c r="C104" s="78" t="s">
        <v>365</v>
      </c>
      <c r="D104" s="73">
        <v>3</v>
      </c>
      <c r="E104" s="126" t="s">
        <v>438</v>
      </c>
      <c r="F104" s="80"/>
      <c r="G104" s="81" t="s">
        <v>430</v>
      </c>
      <c r="H104" s="80"/>
      <c r="I104" s="80"/>
      <c r="J104" s="80"/>
      <c r="K104" s="80"/>
      <c r="L104" s="73"/>
      <c r="M104" s="82"/>
    </row>
    <row r="105" spans="2:13" ht="15.75" customHeight="1">
      <c r="B105" s="125" t="s">
        <v>42</v>
      </c>
      <c r="C105" s="78" t="s">
        <v>366</v>
      </c>
      <c r="D105" s="73">
        <v>3</v>
      </c>
      <c r="E105" s="126" t="s">
        <v>438</v>
      </c>
      <c r="F105" s="80"/>
      <c r="G105" s="81" t="s">
        <v>430</v>
      </c>
      <c r="H105" s="80"/>
      <c r="I105" s="80"/>
      <c r="J105" s="80"/>
      <c r="K105" s="80"/>
      <c r="L105" s="73"/>
      <c r="M105" s="82"/>
    </row>
    <row r="106" spans="2:13" ht="15.75" customHeight="1">
      <c r="B106" s="125" t="s">
        <v>42</v>
      </c>
      <c r="C106" s="78" t="s">
        <v>490</v>
      </c>
      <c r="D106" s="73">
        <v>3245</v>
      </c>
      <c r="E106" s="126" t="s">
        <v>438</v>
      </c>
      <c r="F106" s="80"/>
      <c r="G106" s="81" t="s">
        <v>430</v>
      </c>
      <c r="H106" s="80"/>
      <c r="I106" s="80"/>
      <c r="J106" s="80"/>
      <c r="K106" s="80"/>
      <c r="L106" s="73"/>
      <c r="M106" s="82"/>
    </row>
    <row r="107" spans="2:13" ht="15.75" customHeight="1">
      <c r="B107" s="125" t="s">
        <v>42</v>
      </c>
      <c r="C107" s="78" t="s">
        <v>491</v>
      </c>
      <c r="D107" s="73">
        <v>30</v>
      </c>
      <c r="E107" s="126" t="s">
        <v>438</v>
      </c>
      <c r="F107" s="80"/>
      <c r="G107" s="81" t="s">
        <v>430</v>
      </c>
      <c r="H107" s="80"/>
      <c r="I107" s="80"/>
      <c r="J107" s="80"/>
      <c r="K107" s="80"/>
      <c r="L107" s="73"/>
      <c r="M107" s="82"/>
    </row>
    <row r="108" spans="2:13" ht="15.75" customHeight="1">
      <c r="B108" s="125" t="s">
        <v>42</v>
      </c>
      <c r="C108" s="78" t="s">
        <v>367</v>
      </c>
      <c r="D108" s="73">
        <v>3</v>
      </c>
      <c r="E108" s="126" t="s">
        <v>438</v>
      </c>
      <c r="F108" s="80"/>
      <c r="G108" s="81" t="s">
        <v>430</v>
      </c>
      <c r="H108" s="80"/>
      <c r="I108" s="80"/>
      <c r="J108" s="80"/>
      <c r="K108" s="80"/>
      <c r="L108" s="73"/>
      <c r="M108" s="82"/>
    </row>
    <row r="109" spans="2:13" ht="15.75" customHeight="1">
      <c r="B109" s="125" t="s">
        <v>42</v>
      </c>
      <c r="C109" s="78" t="s">
        <v>368</v>
      </c>
      <c r="D109" s="73">
        <v>3</v>
      </c>
      <c r="E109" s="126" t="s">
        <v>438</v>
      </c>
      <c r="F109" s="80"/>
      <c r="G109" s="81" t="s">
        <v>430</v>
      </c>
      <c r="H109" s="80"/>
      <c r="I109" s="80"/>
      <c r="J109" s="80"/>
      <c r="K109" s="80"/>
      <c r="L109" s="73"/>
      <c r="M109" s="82"/>
    </row>
    <row r="110" spans="2:13" ht="15.75" customHeight="1">
      <c r="B110" s="125" t="s">
        <v>42</v>
      </c>
      <c r="C110" s="78" t="s">
        <v>369</v>
      </c>
      <c r="D110" s="73">
        <v>1805</v>
      </c>
      <c r="E110" s="126" t="s">
        <v>438</v>
      </c>
      <c r="F110" s="80"/>
      <c r="G110" s="81" t="s">
        <v>430</v>
      </c>
      <c r="H110" s="80"/>
      <c r="I110" s="80"/>
      <c r="J110" s="80"/>
      <c r="K110" s="80"/>
      <c r="L110" s="73"/>
      <c r="M110" s="82"/>
    </row>
    <row r="111" spans="2:13" ht="15.75" customHeight="1">
      <c r="B111" s="125" t="s">
        <v>42</v>
      </c>
      <c r="C111" s="78" t="s">
        <v>492</v>
      </c>
      <c r="D111" s="73">
        <v>2265</v>
      </c>
      <c r="E111" s="126" t="s">
        <v>438</v>
      </c>
      <c r="F111" s="80"/>
      <c r="G111" s="81" t="s">
        <v>430</v>
      </c>
      <c r="H111" s="80"/>
      <c r="I111" s="80"/>
      <c r="J111" s="80"/>
      <c r="K111" s="80"/>
      <c r="L111" s="73"/>
      <c r="M111" s="82"/>
    </row>
    <row r="112" spans="2:13" ht="15.75" customHeight="1">
      <c r="B112" s="125" t="s">
        <v>42</v>
      </c>
      <c r="C112" s="78" t="s">
        <v>370</v>
      </c>
      <c r="D112" s="73">
        <v>1983</v>
      </c>
      <c r="E112" s="126" t="s">
        <v>438</v>
      </c>
      <c r="F112" s="80"/>
      <c r="G112" s="81" t="s">
        <v>430</v>
      </c>
      <c r="H112" s="80"/>
      <c r="I112" s="80"/>
      <c r="J112" s="80"/>
      <c r="K112" s="80"/>
      <c r="L112" s="73"/>
      <c r="M112" s="82"/>
    </row>
    <row r="113" spans="2:13" ht="15.75" customHeight="1">
      <c r="B113" s="125" t="s">
        <v>42</v>
      </c>
      <c r="C113" s="78" t="s">
        <v>371</v>
      </c>
      <c r="D113" s="73">
        <v>144</v>
      </c>
      <c r="E113" s="126" t="s">
        <v>438</v>
      </c>
      <c r="F113" s="80"/>
      <c r="G113" s="81" t="s">
        <v>430</v>
      </c>
      <c r="H113" s="80"/>
      <c r="I113" s="80"/>
      <c r="J113" s="80"/>
      <c r="K113" s="80"/>
      <c r="L113" s="73"/>
      <c r="M113" s="82"/>
    </row>
    <row r="114" spans="2:13" ht="15.75" customHeight="1">
      <c r="B114" s="125" t="s">
        <v>42</v>
      </c>
      <c r="C114" s="78" t="s">
        <v>372</v>
      </c>
      <c r="D114" s="73">
        <v>3</v>
      </c>
      <c r="E114" s="126" t="s">
        <v>438</v>
      </c>
      <c r="F114" s="80"/>
      <c r="G114" s="81" t="s">
        <v>430</v>
      </c>
      <c r="H114" s="80"/>
      <c r="I114" s="80"/>
      <c r="J114" s="80"/>
      <c r="K114" s="80"/>
      <c r="L114" s="73"/>
      <c r="M114" s="82"/>
    </row>
    <row r="115" spans="2:13" ht="15.75" customHeight="1">
      <c r="B115" s="125" t="s">
        <v>42</v>
      </c>
      <c r="C115" s="78" t="s">
        <v>493</v>
      </c>
      <c r="D115" s="73">
        <v>2800</v>
      </c>
      <c r="E115" s="126" t="s">
        <v>438</v>
      </c>
      <c r="F115" s="80"/>
      <c r="G115" s="81" t="s">
        <v>430</v>
      </c>
      <c r="H115" s="80"/>
      <c r="I115" s="80"/>
      <c r="J115" s="80"/>
      <c r="K115" s="80"/>
      <c r="L115" s="73"/>
      <c r="M115" s="82"/>
    </row>
    <row r="116" spans="2:13" ht="15.75" customHeight="1">
      <c r="B116" s="125" t="s">
        <v>42</v>
      </c>
      <c r="C116" s="78" t="s">
        <v>373</v>
      </c>
      <c r="D116" s="73">
        <v>2</v>
      </c>
      <c r="E116" s="126" t="s">
        <v>438</v>
      </c>
      <c r="F116" s="80"/>
      <c r="G116" s="81" t="s">
        <v>430</v>
      </c>
      <c r="H116" s="80"/>
      <c r="I116" s="80"/>
      <c r="J116" s="80"/>
      <c r="K116" s="80"/>
      <c r="L116" s="73"/>
      <c r="M116" s="82"/>
    </row>
    <row r="117" spans="2:13" ht="15.75" customHeight="1">
      <c r="B117" s="125" t="s">
        <v>42</v>
      </c>
      <c r="C117" s="78" t="s">
        <v>374</v>
      </c>
      <c r="D117" s="73">
        <v>93</v>
      </c>
      <c r="E117" s="126" t="s">
        <v>438</v>
      </c>
      <c r="F117" s="80"/>
      <c r="G117" s="81" t="s">
        <v>430</v>
      </c>
      <c r="H117" s="80"/>
      <c r="I117" s="80"/>
      <c r="J117" s="80"/>
      <c r="K117" s="80"/>
      <c r="L117" s="73"/>
      <c r="M117" s="82"/>
    </row>
    <row r="118" spans="2:13" ht="15.75" customHeight="1">
      <c r="B118" s="125" t="s">
        <v>42</v>
      </c>
      <c r="C118" s="78" t="s">
        <v>494</v>
      </c>
      <c r="D118" s="73">
        <v>135</v>
      </c>
      <c r="E118" s="126" t="s">
        <v>438</v>
      </c>
      <c r="F118" s="80"/>
      <c r="G118" s="81" t="s">
        <v>430</v>
      </c>
      <c r="H118" s="80"/>
      <c r="I118" s="80"/>
      <c r="J118" s="80"/>
      <c r="K118" s="80"/>
      <c r="L118" s="73"/>
      <c r="M118" s="82"/>
    </row>
    <row r="119" spans="2:13" ht="15.75" customHeight="1">
      <c r="B119" s="125" t="s">
        <v>42</v>
      </c>
      <c r="C119" s="78" t="s">
        <v>375</v>
      </c>
      <c r="D119" s="73">
        <v>4657</v>
      </c>
      <c r="E119" s="126" t="s">
        <v>438</v>
      </c>
      <c r="F119" s="80"/>
      <c r="G119" s="81" t="s">
        <v>430</v>
      </c>
      <c r="H119" s="80"/>
      <c r="I119" s="80"/>
      <c r="J119" s="80"/>
      <c r="K119" s="80"/>
      <c r="L119" s="73"/>
      <c r="M119" s="82"/>
    </row>
    <row r="120" spans="2:13" ht="15.75" customHeight="1">
      <c r="B120" s="125" t="s">
        <v>42</v>
      </c>
      <c r="C120" s="78" t="s">
        <v>376</v>
      </c>
      <c r="D120" s="73">
        <v>4143</v>
      </c>
      <c r="E120" s="126" t="s">
        <v>438</v>
      </c>
      <c r="F120" s="80"/>
      <c r="G120" s="81" t="s">
        <v>430</v>
      </c>
      <c r="H120" s="80"/>
      <c r="I120" s="80"/>
      <c r="J120" s="80"/>
      <c r="K120" s="80"/>
      <c r="L120" s="73"/>
      <c r="M120" s="82"/>
    </row>
    <row r="121" spans="2:13" ht="15.75" customHeight="1">
      <c r="B121" s="125" t="s">
        <v>42</v>
      </c>
      <c r="C121" s="78" t="s">
        <v>377</v>
      </c>
      <c r="D121" s="73">
        <v>3985</v>
      </c>
      <c r="E121" s="126" t="s">
        <v>438</v>
      </c>
      <c r="F121" s="80"/>
      <c r="G121" s="81" t="s">
        <v>430</v>
      </c>
      <c r="H121" s="80"/>
      <c r="I121" s="80"/>
      <c r="J121" s="80"/>
      <c r="K121" s="80"/>
      <c r="L121" s="73"/>
      <c r="M121" s="82"/>
    </row>
    <row r="122" spans="2:13" ht="15.75" customHeight="1">
      <c r="B122" s="125" t="s">
        <v>42</v>
      </c>
      <c r="C122" s="78" t="s">
        <v>378</v>
      </c>
      <c r="D122" s="73">
        <v>13214</v>
      </c>
      <c r="E122" s="126" t="s">
        <v>438</v>
      </c>
      <c r="F122" s="80"/>
      <c r="G122" s="81" t="s">
        <v>430</v>
      </c>
      <c r="H122" s="80"/>
      <c r="I122" s="80"/>
      <c r="J122" s="80"/>
      <c r="K122" s="80"/>
      <c r="L122" s="73"/>
      <c r="M122" s="82"/>
    </row>
    <row r="123" spans="2:13" ht="15.75" customHeight="1">
      <c r="B123" s="125" t="s">
        <v>42</v>
      </c>
      <c r="C123" s="78" t="s">
        <v>379</v>
      </c>
      <c r="D123" s="73">
        <v>13396</v>
      </c>
      <c r="E123" s="126" t="s">
        <v>438</v>
      </c>
      <c r="F123" s="80"/>
      <c r="G123" s="81" t="s">
        <v>430</v>
      </c>
      <c r="H123" s="80"/>
      <c r="I123" s="80"/>
      <c r="J123" s="80"/>
      <c r="K123" s="80"/>
      <c r="L123" s="73"/>
      <c r="M123" s="82"/>
    </row>
    <row r="124" spans="2:13" ht="15.75" customHeight="1">
      <c r="B124" s="125" t="s">
        <v>42</v>
      </c>
      <c r="C124" s="78" t="s">
        <v>380</v>
      </c>
      <c r="D124" s="73">
        <v>5741</v>
      </c>
      <c r="E124" s="126" t="s">
        <v>438</v>
      </c>
      <c r="F124" s="80"/>
      <c r="G124" s="81" t="s">
        <v>430</v>
      </c>
      <c r="H124" s="80"/>
      <c r="I124" s="80"/>
      <c r="J124" s="80"/>
      <c r="K124" s="80"/>
      <c r="L124" s="73"/>
      <c r="M124" s="82"/>
    </row>
    <row r="125" spans="2:13" ht="15.75" customHeight="1">
      <c r="B125" s="125" t="s">
        <v>42</v>
      </c>
      <c r="C125" s="78" t="s">
        <v>381</v>
      </c>
      <c r="D125" s="73">
        <v>9</v>
      </c>
      <c r="E125" s="126" t="s">
        <v>438</v>
      </c>
      <c r="F125" s="80"/>
      <c r="G125" s="81" t="s">
        <v>430</v>
      </c>
      <c r="H125" s="80"/>
      <c r="I125" s="80"/>
      <c r="J125" s="80"/>
      <c r="K125" s="80"/>
      <c r="L125" s="73"/>
      <c r="M125" s="82"/>
    </row>
    <row r="126" spans="2:13" ht="15.75" customHeight="1">
      <c r="B126" s="125" t="s">
        <v>42</v>
      </c>
      <c r="C126" s="78" t="s">
        <v>382</v>
      </c>
      <c r="D126" s="73">
        <v>189</v>
      </c>
      <c r="E126" s="126" t="s">
        <v>438</v>
      </c>
      <c r="F126" s="80"/>
      <c r="G126" s="81" t="s">
        <v>430</v>
      </c>
      <c r="H126" s="80"/>
      <c r="I126" s="80"/>
      <c r="J126" s="80"/>
      <c r="K126" s="80"/>
      <c r="L126" s="73"/>
      <c r="M126" s="82"/>
    </row>
    <row r="127" spans="2:13" ht="15.75" customHeight="1">
      <c r="B127" s="76" t="s">
        <v>123</v>
      </c>
      <c r="C127" s="77" t="s">
        <v>251</v>
      </c>
      <c r="D127" s="73">
        <f aca="true" t="shared" si="5" ref="D127:D135">IF(L127=0,I127,L127)</f>
        <v>4</v>
      </c>
      <c r="E127" s="78" t="s">
        <v>170</v>
      </c>
      <c r="F127" s="77" t="s">
        <v>440</v>
      </c>
      <c r="G127" s="77" t="s">
        <v>274</v>
      </c>
      <c r="H127" s="77"/>
      <c r="I127" s="77"/>
      <c r="J127" s="77">
        <v>4</v>
      </c>
      <c r="K127" s="77"/>
      <c r="L127" s="74">
        <f aca="true" t="shared" si="6" ref="L127:L135">IF(J127=0,K127,J127)</f>
        <v>4</v>
      </c>
      <c r="M127" s="75">
        <f aca="true" t="shared" si="7" ref="M127:M134">IF(L127=0,I127,L127)</f>
        <v>4</v>
      </c>
    </row>
    <row r="128" spans="2:13" ht="15.75" customHeight="1">
      <c r="B128" s="76" t="s">
        <v>123</v>
      </c>
      <c r="C128" s="78" t="s">
        <v>252</v>
      </c>
      <c r="D128" s="73">
        <f t="shared" si="5"/>
        <v>3</v>
      </c>
      <c r="E128" s="77" t="s">
        <v>276</v>
      </c>
      <c r="F128" s="77" t="s">
        <v>441</v>
      </c>
      <c r="G128" s="77" t="s">
        <v>275</v>
      </c>
      <c r="H128" s="77"/>
      <c r="I128" s="77"/>
      <c r="J128" s="77">
        <v>3</v>
      </c>
      <c r="K128" s="77"/>
      <c r="L128" s="74">
        <f t="shared" si="6"/>
        <v>3</v>
      </c>
      <c r="M128" s="75">
        <f t="shared" si="7"/>
        <v>3</v>
      </c>
    </row>
    <row r="129" spans="2:13" ht="15.75" customHeight="1">
      <c r="B129" s="76" t="s">
        <v>123</v>
      </c>
      <c r="C129" s="77" t="s">
        <v>253</v>
      </c>
      <c r="D129" s="73">
        <f t="shared" si="5"/>
        <v>5</v>
      </c>
      <c r="E129" s="77" t="s">
        <v>277</v>
      </c>
      <c r="F129" s="77" t="s">
        <v>442</v>
      </c>
      <c r="G129" s="77" t="s">
        <v>278</v>
      </c>
      <c r="H129" s="77"/>
      <c r="I129" s="77"/>
      <c r="J129" s="78">
        <v>5</v>
      </c>
      <c r="K129" s="77"/>
      <c r="L129" s="74">
        <f t="shared" si="6"/>
        <v>5</v>
      </c>
      <c r="M129" s="75">
        <f t="shared" si="7"/>
        <v>5</v>
      </c>
    </row>
    <row r="130" spans="2:13" ht="15.75" customHeight="1">
      <c r="B130" s="76" t="s">
        <v>123</v>
      </c>
      <c r="C130" s="78" t="s">
        <v>254</v>
      </c>
      <c r="D130" s="73">
        <f t="shared" si="5"/>
        <v>5</v>
      </c>
      <c r="E130" s="77" t="s">
        <v>280</v>
      </c>
      <c r="F130" s="77" t="s">
        <v>443</v>
      </c>
      <c r="G130" s="77" t="s">
        <v>279</v>
      </c>
      <c r="H130" s="77"/>
      <c r="I130" s="77"/>
      <c r="J130" s="78">
        <v>5</v>
      </c>
      <c r="K130" s="77"/>
      <c r="L130" s="74">
        <f t="shared" si="6"/>
        <v>5</v>
      </c>
      <c r="M130" s="75">
        <f t="shared" si="7"/>
        <v>5</v>
      </c>
    </row>
    <row r="131" spans="2:13" ht="15.75" customHeight="1">
      <c r="B131" s="76"/>
      <c r="C131" s="77" t="s">
        <v>255</v>
      </c>
      <c r="D131" s="73">
        <f t="shared" si="5"/>
        <v>4</v>
      </c>
      <c r="E131" s="77" t="s">
        <v>282</v>
      </c>
      <c r="F131" s="77" t="s">
        <v>444</v>
      </c>
      <c r="G131" s="77" t="s">
        <v>281</v>
      </c>
      <c r="H131" s="77"/>
      <c r="I131" s="77"/>
      <c r="J131" s="78">
        <v>4</v>
      </c>
      <c r="K131" s="77"/>
      <c r="L131" s="74">
        <f t="shared" si="6"/>
        <v>4</v>
      </c>
      <c r="M131" s="75">
        <f t="shared" si="7"/>
        <v>4</v>
      </c>
    </row>
    <row r="132" spans="2:13" ht="15.75" customHeight="1">
      <c r="B132" s="76"/>
      <c r="C132" s="78" t="s">
        <v>256</v>
      </c>
      <c r="D132" s="73">
        <f t="shared" si="5"/>
        <v>25</v>
      </c>
      <c r="E132" s="77" t="s">
        <v>284</v>
      </c>
      <c r="F132" s="77" t="s">
        <v>445</v>
      </c>
      <c r="G132" s="77" t="s">
        <v>283</v>
      </c>
      <c r="H132" s="77"/>
      <c r="I132" s="77"/>
      <c r="J132" s="78">
        <v>25</v>
      </c>
      <c r="K132" s="77"/>
      <c r="L132" s="74">
        <f t="shared" si="6"/>
        <v>25</v>
      </c>
      <c r="M132" s="75">
        <f t="shared" si="7"/>
        <v>25</v>
      </c>
    </row>
    <row r="133" spans="2:13" ht="15.75" customHeight="1">
      <c r="B133" s="76"/>
      <c r="C133" s="77" t="s">
        <v>257</v>
      </c>
      <c r="D133" s="73">
        <f t="shared" si="5"/>
        <v>6</v>
      </c>
      <c r="E133" s="77" t="s">
        <v>285</v>
      </c>
      <c r="F133" s="77" t="s">
        <v>446</v>
      </c>
      <c r="G133" s="77" t="s">
        <v>286</v>
      </c>
      <c r="H133" s="77"/>
      <c r="I133" s="77"/>
      <c r="J133" s="78">
        <v>6</v>
      </c>
      <c r="K133" s="77"/>
      <c r="L133" s="74">
        <f t="shared" si="6"/>
        <v>6</v>
      </c>
      <c r="M133" s="75">
        <f t="shared" si="7"/>
        <v>6</v>
      </c>
    </row>
    <row r="134" spans="2:13" ht="15.75" customHeight="1">
      <c r="B134" s="76"/>
      <c r="C134" s="78" t="s">
        <v>258</v>
      </c>
      <c r="D134" s="73">
        <f t="shared" si="5"/>
        <v>0</v>
      </c>
      <c r="E134" s="77" t="s">
        <v>287</v>
      </c>
      <c r="F134" s="77" t="s">
        <v>447</v>
      </c>
      <c r="G134" s="77" t="s">
        <v>288</v>
      </c>
      <c r="H134" s="77"/>
      <c r="I134" s="77"/>
      <c r="J134" s="78">
        <v>0</v>
      </c>
      <c r="K134" s="77"/>
      <c r="L134" s="74">
        <f t="shared" si="6"/>
        <v>0</v>
      </c>
      <c r="M134" s="75">
        <f t="shared" si="7"/>
        <v>0</v>
      </c>
    </row>
    <row r="135" spans="2:13" ht="15.75" customHeight="1">
      <c r="B135" s="79"/>
      <c r="C135" s="83" t="s">
        <v>383</v>
      </c>
      <c r="D135" s="73">
        <f t="shared" si="5"/>
        <v>1</v>
      </c>
      <c r="E135" s="126" t="s">
        <v>439</v>
      </c>
      <c r="F135" s="126" t="s">
        <v>448</v>
      </c>
      <c r="G135" s="126" t="s">
        <v>449</v>
      </c>
      <c r="H135" s="80"/>
      <c r="I135" s="80">
        <v>1</v>
      </c>
      <c r="J135" s="80">
        <v>1</v>
      </c>
      <c r="K135" s="80">
        <v>1</v>
      </c>
      <c r="L135" s="74">
        <f t="shared" si="6"/>
        <v>1</v>
      </c>
      <c r="M135" s="82"/>
    </row>
    <row r="136" spans="2:13" ht="15.75" customHeight="1">
      <c r="B136" s="71" t="s">
        <v>123</v>
      </c>
      <c r="C136" s="72" t="s">
        <v>259</v>
      </c>
      <c r="D136" s="73">
        <f aca="true" t="shared" si="8" ref="D136:D146">IF(L136=0,I136,L136)</f>
        <v>4</v>
      </c>
      <c r="E136" s="72" t="s">
        <v>171</v>
      </c>
      <c r="F136" s="72" t="s">
        <v>172</v>
      </c>
      <c r="G136" s="72" t="s">
        <v>173</v>
      </c>
      <c r="H136" s="72">
        <v>28</v>
      </c>
      <c r="I136" s="72"/>
      <c r="J136" s="72">
        <v>4</v>
      </c>
      <c r="K136" s="72"/>
      <c r="L136" s="74">
        <f aca="true" t="shared" si="9" ref="L136:L146">IF(J136=0,K136,J136)</f>
        <v>4</v>
      </c>
      <c r="M136" s="75">
        <f aca="true" t="shared" si="10" ref="M136:M146">IF(L136=0,I136,L136)</f>
        <v>4</v>
      </c>
    </row>
    <row r="137" spans="2:13" ht="15.75" customHeight="1">
      <c r="B137" s="84" t="s">
        <v>174</v>
      </c>
      <c r="C137" s="78" t="s">
        <v>270</v>
      </c>
      <c r="D137" s="73">
        <f t="shared" si="8"/>
        <v>4.5</v>
      </c>
      <c r="E137" s="78" t="s">
        <v>271</v>
      </c>
      <c r="F137" s="80"/>
      <c r="G137" s="80"/>
      <c r="H137" s="80"/>
      <c r="I137" s="80"/>
      <c r="J137" s="80">
        <v>4.5</v>
      </c>
      <c r="K137" s="80"/>
      <c r="L137" s="74">
        <f t="shared" si="9"/>
        <v>4.5</v>
      </c>
      <c r="M137" s="75">
        <f t="shared" si="10"/>
        <v>4.5</v>
      </c>
    </row>
    <row r="138" spans="2:13" ht="15.75" customHeight="1">
      <c r="B138" s="84" t="s">
        <v>174</v>
      </c>
      <c r="C138" s="78" t="s">
        <v>272</v>
      </c>
      <c r="D138" s="73">
        <f t="shared" si="8"/>
        <v>1</v>
      </c>
      <c r="E138" s="78" t="s">
        <v>271</v>
      </c>
      <c r="F138" s="80"/>
      <c r="G138" s="80"/>
      <c r="H138" s="80"/>
      <c r="I138" s="80"/>
      <c r="J138" s="80">
        <v>1</v>
      </c>
      <c r="K138" s="80"/>
      <c r="L138" s="74">
        <f t="shared" si="9"/>
        <v>1</v>
      </c>
      <c r="M138" s="75">
        <f t="shared" si="10"/>
        <v>1</v>
      </c>
    </row>
    <row r="139" spans="2:13" ht="15.75" customHeight="1">
      <c r="B139" s="71" t="s">
        <v>174</v>
      </c>
      <c r="C139" s="72" t="s">
        <v>260</v>
      </c>
      <c r="D139" s="73">
        <f t="shared" si="8"/>
        <v>4</v>
      </c>
      <c r="E139" s="72" t="s">
        <v>175</v>
      </c>
      <c r="F139" s="72" t="s">
        <v>176</v>
      </c>
      <c r="G139" s="72" t="s">
        <v>177</v>
      </c>
      <c r="H139" s="72">
        <v>114</v>
      </c>
      <c r="I139" s="72"/>
      <c r="J139" s="72">
        <v>4</v>
      </c>
      <c r="K139" s="72"/>
      <c r="L139" s="74">
        <f t="shared" si="9"/>
        <v>4</v>
      </c>
      <c r="M139" s="75">
        <f t="shared" si="10"/>
        <v>4</v>
      </c>
    </row>
    <row r="140" spans="2:13" ht="15.75" customHeight="1">
      <c r="B140" s="71" t="s">
        <v>174</v>
      </c>
      <c r="C140" s="72" t="s">
        <v>261</v>
      </c>
      <c r="D140" s="73">
        <f t="shared" si="8"/>
        <v>7</v>
      </c>
      <c r="E140" s="72" t="s">
        <v>178</v>
      </c>
      <c r="F140" s="72" t="s">
        <v>179</v>
      </c>
      <c r="G140" s="72" t="s">
        <v>180</v>
      </c>
      <c r="H140" s="72">
        <v>114</v>
      </c>
      <c r="I140" s="72"/>
      <c r="J140" s="72">
        <v>7</v>
      </c>
      <c r="K140" s="72">
        <v>1</v>
      </c>
      <c r="L140" s="74">
        <f t="shared" si="9"/>
        <v>7</v>
      </c>
      <c r="M140" s="75">
        <f t="shared" si="10"/>
        <v>7</v>
      </c>
    </row>
    <row r="141" spans="2:13" ht="15.75" customHeight="1">
      <c r="B141" s="76"/>
      <c r="C141" s="77" t="s">
        <v>262</v>
      </c>
      <c r="D141" s="73">
        <f t="shared" si="8"/>
        <v>2</v>
      </c>
      <c r="E141" s="78" t="s">
        <v>181</v>
      </c>
      <c r="F141" s="77"/>
      <c r="G141" s="77" t="s">
        <v>289</v>
      </c>
      <c r="H141" s="77"/>
      <c r="I141" s="77"/>
      <c r="J141" s="77">
        <v>2</v>
      </c>
      <c r="K141" s="77"/>
      <c r="L141" s="74">
        <f t="shared" si="9"/>
        <v>2</v>
      </c>
      <c r="M141" s="75">
        <f t="shared" si="10"/>
        <v>2</v>
      </c>
    </row>
    <row r="142" spans="2:13" ht="15.75" customHeight="1">
      <c r="B142" s="71" t="s">
        <v>42</v>
      </c>
      <c r="C142" s="72" t="s">
        <v>263</v>
      </c>
      <c r="D142" s="73">
        <f t="shared" si="8"/>
        <v>9</v>
      </c>
      <c r="E142" s="72" t="s">
        <v>182</v>
      </c>
      <c r="F142" s="72" t="s">
        <v>183</v>
      </c>
      <c r="G142" s="72" t="s">
        <v>184</v>
      </c>
      <c r="H142" s="72">
        <v>164</v>
      </c>
      <c r="I142" s="72"/>
      <c r="J142" s="72">
        <v>9</v>
      </c>
      <c r="K142" s="72"/>
      <c r="L142" s="74">
        <f t="shared" si="9"/>
        <v>9</v>
      </c>
      <c r="M142" s="75">
        <f t="shared" si="10"/>
        <v>9</v>
      </c>
    </row>
    <row r="143" spans="2:13" ht="15.75" customHeight="1">
      <c r="B143" s="84" t="s">
        <v>25</v>
      </c>
      <c r="C143" s="78" t="s">
        <v>264</v>
      </c>
      <c r="D143" s="73">
        <f t="shared" si="8"/>
        <v>7390</v>
      </c>
      <c r="E143" s="78" t="s">
        <v>265</v>
      </c>
      <c r="F143" s="80"/>
      <c r="G143" s="78" t="s">
        <v>269</v>
      </c>
      <c r="H143" s="80"/>
      <c r="I143" s="80"/>
      <c r="J143" s="78">
        <v>7390</v>
      </c>
      <c r="K143" s="80"/>
      <c r="L143" s="74">
        <f t="shared" si="9"/>
        <v>7390</v>
      </c>
      <c r="M143" s="75">
        <f t="shared" si="10"/>
        <v>7390</v>
      </c>
    </row>
    <row r="144" spans="2:13" ht="15.75" customHeight="1">
      <c r="B144" s="71" t="s">
        <v>25</v>
      </c>
      <c r="C144" s="72" t="s">
        <v>266</v>
      </c>
      <c r="D144" s="73">
        <f t="shared" si="8"/>
        <v>8860</v>
      </c>
      <c r="E144" s="72" t="s">
        <v>26</v>
      </c>
      <c r="F144" s="72" t="s">
        <v>27</v>
      </c>
      <c r="G144" s="72" t="s">
        <v>28</v>
      </c>
      <c r="H144" s="72">
        <v>238</v>
      </c>
      <c r="I144" s="72">
        <v>7000</v>
      </c>
      <c r="J144" s="72">
        <v>8860</v>
      </c>
      <c r="K144" s="72"/>
      <c r="L144" s="74">
        <f t="shared" si="9"/>
        <v>8860</v>
      </c>
      <c r="M144" s="75">
        <f t="shared" si="10"/>
        <v>8860</v>
      </c>
    </row>
    <row r="145" spans="2:13" ht="15.75" customHeight="1">
      <c r="B145" s="71" t="s">
        <v>25</v>
      </c>
      <c r="C145" s="72" t="s">
        <v>267</v>
      </c>
      <c r="D145" s="73">
        <f t="shared" si="8"/>
        <v>9160</v>
      </c>
      <c r="E145" s="72" t="s">
        <v>29</v>
      </c>
      <c r="F145" s="72" t="s">
        <v>30</v>
      </c>
      <c r="G145" s="72" t="s">
        <v>31</v>
      </c>
      <c r="H145" s="72">
        <v>288</v>
      </c>
      <c r="I145" s="72">
        <v>6510</v>
      </c>
      <c r="J145" s="72">
        <v>9160</v>
      </c>
      <c r="K145" s="72"/>
      <c r="L145" s="74">
        <f t="shared" si="9"/>
        <v>9160</v>
      </c>
      <c r="M145" s="75">
        <f t="shared" si="10"/>
        <v>9160</v>
      </c>
    </row>
    <row r="146" spans="2:13" ht="15.75" customHeight="1">
      <c r="B146" s="71" t="s">
        <v>25</v>
      </c>
      <c r="C146" s="72" t="s">
        <v>268</v>
      </c>
      <c r="D146" s="73">
        <f t="shared" si="8"/>
        <v>9300</v>
      </c>
      <c r="E146" s="72" t="s">
        <v>32</v>
      </c>
      <c r="F146" s="72" t="s">
        <v>33</v>
      </c>
      <c r="G146" s="72" t="s">
        <v>34</v>
      </c>
      <c r="H146" s="72">
        <v>338</v>
      </c>
      <c r="I146" s="72">
        <v>7400</v>
      </c>
      <c r="J146" s="72">
        <v>9300</v>
      </c>
      <c r="K146" s="72"/>
      <c r="L146" s="74">
        <f t="shared" si="9"/>
        <v>9300</v>
      </c>
      <c r="M146" s="75">
        <f t="shared" si="10"/>
        <v>9300</v>
      </c>
    </row>
    <row r="147" spans="2:13" ht="15.75" customHeight="1">
      <c r="B147" s="79"/>
      <c r="C147" s="78" t="str">
        <f>GWPcalculator!C12</f>
        <v>GWP calc. 1</v>
      </c>
      <c r="D147" s="73" t="str">
        <f>GWPcalculator!G12</f>
        <v>NOT 100%</v>
      </c>
      <c r="E147" s="80"/>
      <c r="F147" s="80"/>
      <c r="G147" s="80"/>
      <c r="H147" s="80"/>
      <c r="I147" s="80"/>
      <c r="J147" s="80"/>
      <c r="K147" s="80"/>
      <c r="L147" s="73"/>
      <c r="M147" s="82"/>
    </row>
    <row r="148" spans="2:13" ht="15.75" customHeight="1">
      <c r="B148" s="79"/>
      <c r="C148" s="78" t="str">
        <f>GWPcalculator!J12</f>
        <v>GWP calc. 2</v>
      </c>
      <c r="D148" s="73" t="str">
        <f>GWPcalculator!N12</f>
        <v>NOT 100%</v>
      </c>
      <c r="E148" s="80"/>
      <c r="F148" s="80"/>
      <c r="G148" s="80"/>
      <c r="H148" s="80"/>
      <c r="I148" s="80"/>
      <c r="J148" s="80"/>
      <c r="K148" s="80"/>
      <c r="L148" s="73"/>
      <c r="M148" s="82"/>
    </row>
    <row r="149" spans="2:13" ht="15.75" customHeight="1" thickBot="1">
      <c r="B149" s="85"/>
      <c r="C149" s="86" t="str">
        <f>GWPcalculator!Q12</f>
        <v>GWP calc. 3</v>
      </c>
      <c r="D149" s="87" t="str">
        <f>GWPcalculator!U12</f>
        <v>NOT 100%</v>
      </c>
      <c r="E149" s="88"/>
      <c r="F149" s="88"/>
      <c r="G149" s="88"/>
      <c r="H149" s="88"/>
      <c r="I149" s="88"/>
      <c r="J149" s="88"/>
      <c r="K149" s="88"/>
      <c r="L149" s="87"/>
      <c r="M149" s="89"/>
    </row>
    <row r="220" spans="2:13" ht="15">
      <c r="B220" s="100"/>
      <c r="C220" s="100"/>
      <c r="D220" s="101"/>
      <c r="E220" s="100"/>
      <c r="F220" s="102"/>
      <c r="G220" s="100"/>
      <c r="H220" s="100"/>
      <c r="I220" s="100"/>
      <c r="J220" s="100"/>
      <c r="K220" s="100"/>
      <c r="L220" s="103"/>
      <c r="M220" s="103"/>
    </row>
    <row r="221" spans="2:13" ht="15">
      <c r="B221" s="100"/>
      <c r="C221" s="100"/>
      <c r="D221" s="101"/>
      <c r="E221" s="100"/>
      <c r="F221" s="102"/>
      <c r="G221" s="100"/>
      <c r="H221" s="100"/>
      <c r="I221" s="100"/>
      <c r="J221" s="100"/>
      <c r="K221" s="100"/>
      <c r="L221" s="103"/>
      <c r="M221" s="103"/>
    </row>
    <row r="222" spans="2:13" ht="15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2:13" ht="15">
      <c r="B223" s="100"/>
      <c r="C223" s="100"/>
      <c r="D223" s="101"/>
      <c r="E223" s="100"/>
      <c r="F223" s="102"/>
      <c r="G223" s="100"/>
      <c r="H223" s="100"/>
      <c r="I223" s="100"/>
      <c r="J223" s="100"/>
      <c r="K223" s="100"/>
      <c r="L223" s="103"/>
      <c r="M223" s="103"/>
    </row>
    <row r="224" spans="2:13" ht="15">
      <c r="B224" s="100"/>
      <c r="C224" s="100"/>
      <c r="D224" s="101"/>
      <c r="E224" s="100"/>
      <c r="F224" s="102"/>
      <c r="G224" s="100"/>
      <c r="H224" s="100"/>
      <c r="I224" s="100"/>
      <c r="J224" s="100"/>
      <c r="K224" s="100"/>
      <c r="L224" s="103"/>
      <c r="M224" s="103"/>
    </row>
    <row r="225" spans="2:13" ht="15">
      <c r="B225" s="100"/>
      <c r="C225" s="100"/>
      <c r="D225" s="101"/>
      <c r="E225" s="100"/>
      <c r="F225" s="102"/>
      <c r="G225" s="100"/>
      <c r="H225" s="100"/>
      <c r="I225" s="100"/>
      <c r="J225" s="100"/>
      <c r="K225" s="100"/>
      <c r="L225" s="103"/>
      <c r="M225" s="103"/>
    </row>
    <row r="226" spans="2:13" ht="15">
      <c r="B226" s="100"/>
      <c r="C226" s="100"/>
      <c r="D226" s="101"/>
      <c r="E226" s="100"/>
      <c r="F226" s="102"/>
      <c r="G226" s="100"/>
      <c r="H226" s="100"/>
      <c r="I226" s="100"/>
      <c r="J226" s="100"/>
      <c r="K226" s="100"/>
      <c r="L226" s="103"/>
      <c r="M226" s="103"/>
    </row>
    <row r="227" spans="2:13" ht="15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2:13" ht="15">
      <c r="B228" s="100"/>
      <c r="C228" s="100"/>
      <c r="D228" s="101"/>
      <c r="E228" s="100"/>
      <c r="F228" s="102"/>
      <c r="G228" s="100"/>
      <c r="H228" s="100"/>
      <c r="I228" s="100"/>
      <c r="J228" s="100"/>
      <c r="K228" s="100"/>
      <c r="L228" s="103"/>
      <c r="M228" s="103"/>
    </row>
    <row r="229" spans="2:13" ht="15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</row>
    <row r="230" spans="2:13" ht="15">
      <c r="B230" s="100"/>
      <c r="C230" s="100"/>
      <c r="D230" s="101"/>
      <c r="E230" s="100"/>
      <c r="F230" s="102"/>
      <c r="G230" s="100"/>
      <c r="H230" s="100"/>
      <c r="I230" s="100"/>
      <c r="J230" s="100"/>
      <c r="K230" s="100"/>
      <c r="L230" s="103"/>
      <c r="M230" s="103"/>
    </row>
    <row r="231" spans="2:13" ht="15"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</row>
    <row r="232" spans="2:13" ht="15">
      <c r="B232" s="100"/>
      <c r="C232" s="100"/>
      <c r="D232" s="101"/>
      <c r="E232" s="100"/>
      <c r="F232" s="102"/>
      <c r="G232" s="100"/>
      <c r="H232" s="100"/>
      <c r="I232" s="100"/>
      <c r="J232" s="100"/>
      <c r="K232" s="100"/>
      <c r="L232" s="103"/>
      <c r="M232" s="103"/>
    </row>
    <row r="233" spans="2:13" ht="15">
      <c r="B233" s="100"/>
      <c r="C233" s="100"/>
      <c r="D233" s="101"/>
      <c r="E233" s="100"/>
      <c r="F233" s="102"/>
      <c r="G233" s="100"/>
      <c r="H233" s="100"/>
      <c r="I233" s="100"/>
      <c r="J233" s="100"/>
      <c r="K233" s="100"/>
      <c r="L233" s="103"/>
      <c r="M233" s="103"/>
    </row>
    <row r="234" spans="2:13" ht="15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2:13" ht="15">
      <c r="B235" s="100"/>
      <c r="C235" s="100"/>
      <c r="D235" s="101"/>
      <c r="E235" s="100"/>
      <c r="F235" s="102"/>
      <c r="G235" s="100"/>
      <c r="H235" s="100"/>
      <c r="I235" s="100"/>
      <c r="J235" s="100"/>
      <c r="K235" s="100"/>
      <c r="L235" s="103"/>
      <c r="M235" s="103"/>
    </row>
    <row r="236" spans="2:13" ht="15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</row>
    <row r="237" spans="2:13" ht="15">
      <c r="B237" s="100"/>
      <c r="C237" s="100"/>
      <c r="D237" s="101"/>
      <c r="E237" s="100"/>
      <c r="F237" s="102"/>
      <c r="G237" s="100"/>
      <c r="H237" s="100"/>
      <c r="I237" s="100"/>
      <c r="J237" s="100"/>
      <c r="K237" s="100"/>
      <c r="L237" s="103"/>
      <c r="M237" s="103"/>
    </row>
    <row r="238" spans="2:13" ht="15">
      <c r="B238" s="100"/>
      <c r="C238" s="100"/>
      <c r="D238" s="101"/>
      <c r="E238" s="100"/>
      <c r="F238" s="102"/>
      <c r="G238" s="100"/>
      <c r="H238" s="100"/>
      <c r="I238" s="100"/>
      <c r="J238" s="100"/>
      <c r="K238" s="100"/>
      <c r="L238" s="103"/>
      <c r="M238" s="103"/>
    </row>
    <row r="239" spans="2:13" ht="15">
      <c r="B239" s="100"/>
      <c r="C239" s="100"/>
      <c r="D239" s="101"/>
      <c r="E239" s="100"/>
      <c r="F239" s="102"/>
      <c r="G239" s="100"/>
      <c r="H239" s="100"/>
      <c r="I239" s="100"/>
      <c r="J239" s="100"/>
      <c r="K239" s="100"/>
      <c r="L239" s="103"/>
      <c r="M239" s="103"/>
    </row>
    <row r="240" spans="2:13" ht="15"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</row>
    <row r="241" spans="2:13" ht="15">
      <c r="B241" s="100"/>
      <c r="C241" s="100"/>
      <c r="D241" s="101"/>
      <c r="E241" s="100"/>
      <c r="F241" s="102"/>
      <c r="G241" s="100"/>
      <c r="H241" s="100"/>
      <c r="I241" s="100"/>
      <c r="J241" s="100"/>
      <c r="K241" s="100"/>
      <c r="L241" s="103"/>
      <c r="M241" s="103"/>
    </row>
    <row r="242" spans="2:13" ht="15"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2:13" ht="15">
      <c r="B243" s="100"/>
      <c r="C243" s="100"/>
      <c r="D243" s="101"/>
      <c r="E243" s="100"/>
      <c r="F243" s="102"/>
      <c r="G243" s="100"/>
      <c r="H243" s="100"/>
      <c r="I243" s="100"/>
      <c r="J243" s="100"/>
      <c r="K243" s="100"/>
      <c r="L243" s="103"/>
      <c r="M243" s="103"/>
    </row>
    <row r="244" spans="2:13" ht="15">
      <c r="B244" s="100"/>
      <c r="C244" s="100"/>
      <c r="D244" s="101"/>
      <c r="E244" s="100"/>
      <c r="F244" s="102"/>
      <c r="G244" s="100"/>
      <c r="H244" s="100"/>
      <c r="I244" s="100"/>
      <c r="J244" s="100"/>
      <c r="K244" s="100"/>
      <c r="L244" s="103"/>
      <c r="M244" s="103"/>
    </row>
    <row r="245" spans="2:13" ht="15"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2:13" ht="15">
      <c r="B246" s="100"/>
      <c r="C246" s="100"/>
      <c r="D246" s="101"/>
      <c r="E246" s="100"/>
      <c r="F246" s="102"/>
      <c r="G246" s="100"/>
      <c r="H246" s="100"/>
      <c r="I246" s="100"/>
      <c r="J246" s="100"/>
      <c r="K246" s="100"/>
      <c r="L246" s="103"/>
      <c r="M246" s="103"/>
    </row>
    <row r="247" spans="2:13" ht="15">
      <c r="B247" s="100"/>
      <c r="C247" s="100"/>
      <c r="D247" s="101"/>
      <c r="E247" s="100"/>
      <c r="F247" s="102"/>
      <c r="G247" s="100"/>
      <c r="H247" s="100"/>
      <c r="I247" s="100"/>
      <c r="J247" s="100"/>
      <c r="K247" s="100"/>
      <c r="L247" s="103"/>
      <c r="M247" s="103"/>
    </row>
    <row r="248" spans="2:13" ht="15"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2:13" ht="15">
      <c r="B249" s="100"/>
      <c r="C249" s="100"/>
      <c r="D249" s="101"/>
      <c r="E249" s="100"/>
      <c r="F249" s="102"/>
      <c r="G249" s="100"/>
      <c r="H249" s="100"/>
      <c r="I249" s="100"/>
      <c r="J249" s="100"/>
      <c r="K249" s="100"/>
      <c r="L249" s="103"/>
      <c r="M249" s="103"/>
    </row>
    <row r="250" spans="2:13" ht="15">
      <c r="B250" s="100"/>
      <c r="C250" s="100"/>
      <c r="D250" s="101"/>
      <c r="E250" s="100"/>
      <c r="F250" s="102"/>
      <c r="G250" s="100"/>
      <c r="H250" s="100"/>
      <c r="I250" s="100"/>
      <c r="J250" s="100"/>
      <c r="K250" s="100"/>
      <c r="L250" s="103"/>
      <c r="M250" s="103"/>
    </row>
    <row r="251" spans="2:13" ht="15">
      <c r="B251" s="100"/>
      <c r="C251" s="100"/>
      <c r="D251" s="101"/>
      <c r="E251" s="100"/>
      <c r="F251" s="102"/>
      <c r="G251" s="100"/>
      <c r="H251" s="100"/>
      <c r="I251" s="100"/>
      <c r="J251" s="100"/>
      <c r="K251" s="100"/>
      <c r="L251" s="103"/>
      <c r="M251" s="103"/>
    </row>
    <row r="252" spans="2:13" ht="15">
      <c r="B252" s="100"/>
      <c r="C252" s="100"/>
      <c r="D252" s="101"/>
      <c r="E252" s="100"/>
      <c r="F252" s="102"/>
      <c r="G252" s="100"/>
      <c r="H252" s="100"/>
      <c r="I252" s="100"/>
      <c r="J252" s="100"/>
      <c r="K252" s="100"/>
      <c r="L252" s="103"/>
      <c r="M252" s="103"/>
    </row>
    <row r="253" spans="2:13" ht="15">
      <c r="B253" s="100"/>
      <c r="C253" s="100"/>
      <c r="D253" s="101"/>
      <c r="E253" s="100"/>
      <c r="F253" s="102"/>
      <c r="G253" s="100"/>
      <c r="H253" s="100"/>
      <c r="I253" s="100"/>
      <c r="J253" s="100"/>
      <c r="K253" s="100"/>
      <c r="L253" s="103"/>
      <c r="M253" s="103"/>
    </row>
    <row r="254" spans="2:13" ht="15">
      <c r="B254" s="100"/>
      <c r="C254" s="100"/>
      <c r="D254" s="101"/>
      <c r="E254" s="100"/>
      <c r="F254" s="102"/>
      <c r="G254" s="100"/>
      <c r="H254" s="100"/>
      <c r="I254" s="100"/>
      <c r="J254" s="100"/>
      <c r="K254" s="100"/>
      <c r="L254" s="103"/>
      <c r="M254" s="103"/>
    </row>
    <row r="255" spans="2:13" ht="15">
      <c r="B255" s="100"/>
      <c r="C255" s="100"/>
      <c r="D255" s="101"/>
      <c r="E255" s="100"/>
      <c r="F255" s="102"/>
      <c r="G255" s="100"/>
      <c r="H255" s="100"/>
      <c r="I255" s="100"/>
      <c r="J255" s="100"/>
      <c r="K255" s="100"/>
      <c r="L255" s="103"/>
      <c r="M255" s="103"/>
    </row>
    <row r="256" spans="2:13" ht="15">
      <c r="B256" s="100"/>
      <c r="C256" s="100"/>
      <c r="D256" s="101"/>
      <c r="E256" s="100"/>
      <c r="F256" s="102"/>
      <c r="G256" s="100"/>
      <c r="H256" s="100"/>
      <c r="I256" s="100"/>
      <c r="J256" s="100"/>
      <c r="K256" s="100"/>
      <c r="L256" s="103"/>
      <c r="M256" s="103"/>
    </row>
    <row r="257" spans="2:13" ht="15">
      <c r="B257" s="100"/>
      <c r="C257" s="100"/>
      <c r="D257" s="101"/>
      <c r="E257" s="100"/>
      <c r="F257" s="102"/>
      <c r="G257" s="100"/>
      <c r="H257" s="100"/>
      <c r="I257" s="100"/>
      <c r="J257" s="100"/>
      <c r="K257" s="100"/>
      <c r="L257" s="103"/>
      <c r="M257" s="103"/>
    </row>
    <row r="258" spans="2:13" ht="15"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</row>
    <row r="259" spans="2:13" ht="15">
      <c r="B259" s="100"/>
      <c r="C259" s="100"/>
      <c r="D259" s="101"/>
      <c r="E259" s="100"/>
      <c r="F259" s="102"/>
      <c r="G259" s="100"/>
      <c r="H259" s="100"/>
      <c r="I259" s="100"/>
      <c r="J259" s="100"/>
      <c r="K259" s="100"/>
      <c r="L259" s="103"/>
      <c r="M259" s="103"/>
    </row>
    <row r="260" spans="2:13" ht="15">
      <c r="B260" s="100"/>
      <c r="C260" s="100"/>
      <c r="D260" s="101"/>
      <c r="E260" s="100"/>
      <c r="F260" s="102"/>
      <c r="G260" s="100"/>
      <c r="H260" s="100"/>
      <c r="I260" s="100"/>
      <c r="J260" s="100"/>
      <c r="K260" s="100"/>
      <c r="L260" s="103"/>
      <c r="M260" s="103"/>
    </row>
    <row r="261" spans="2:13" ht="15">
      <c r="B261" s="100"/>
      <c r="C261" s="100"/>
      <c r="D261" s="101"/>
      <c r="E261" s="100"/>
      <c r="F261" s="102"/>
      <c r="G261" s="100"/>
      <c r="H261" s="100"/>
      <c r="I261" s="100"/>
      <c r="J261" s="100"/>
      <c r="K261" s="100"/>
      <c r="L261" s="103"/>
      <c r="M261" s="103"/>
    </row>
    <row r="262" spans="2:13" ht="15"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2:13" ht="15">
      <c r="B263" s="100"/>
      <c r="C263" s="100"/>
      <c r="D263" s="101"/>
      <c r="E263" s="100"/>
      <c r="F263" s="102"/>
      <c r="G263" s="100"/>
      <c r="H263" s="100"/>
      <c r="I263" s="100"/>
      <c r="J263" s="100"/>
      <c r="K263" s="100"/>
      <c r="L263" s="103"/>
      <c r="M263" s="103"/>
    </row>
    <row r="264" spans="2:13" ht="15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</row>
    <row r="265" spans="2:13" ht="15">
      <c r="B265" s="100"/>
      <c r="C265" s="100"/>
      <c r="D265" s="101"/>
      <c r="E265" s="100"/>
      <c r="F265" s="102"/>
      <c r="G265" s="100"/>
      <c r="H265" s="100"/>
      <c r="I265" s="100"/>
      <c r="J265" s="100"/>
      <c r="K265" s="100"/>
      <c r="L265" s="103"/>
      <c r="M265" s="103"/>
    </row>
    <row r="266" spans="2:13" ht="15">
      <c r="B266" s="100"/>
      <c r="C266" s="100"/>
      <c r="D266" s="101"/>
      <c r="E266" s="100"/>
      <c r="F266" s="102"/>
      <c r="G266" s="100"/>
      <c r="H266" s="100"/>
      <c r="I266" s="100"/>
      <c r="J266" s="100"/>
      <c r="K266" s="100"/>
      <c r="L266" s="103"/>
      <c r="M266" s="103"/>
    </row>
    <row r="267" spans="2:13" ht="15"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</row>
    <row r="268" spans="2:13" ht="15">
      <c r="B268" s="100"/>
      <c r="C268" s="100"/>
      <c r="D268" s="101"/>
      <c r="E268" s="100"/>
      <c r="F268" s="102"/>
      <c r="G268" s="100"/>
      <c r="H268" s="100"/>
      <c r="I268" s="100"/>
      <c r="J268" s="100"/>
      <c r="K268" s="100"/>
      <c r="L268" s="103"/>
      <c r="M268" s="103"/>
    </row>
    <row r="269" spans="2:13" ht="15">
      <c r="B269" s="100"/>
      <c r="C269" s="100"/>
      <c r="D269" s="101"/>
      <c r="E269" s="100"/>
      <c r="F269" s="102"/>
      <c r="G269" s="100"/>
      <c r="H269" s="100"/>
      <c r="I269" s="100"/>
      <c r="J269" s="100"/>
      <c r="K269" s="100"/>
      <c r="L269" s="103"/>
      <c r="M269" s="103"/>
    </row>
    <row r="270" spans="2:13" ht="15"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</row>
    <row r="271" spans="2:13" ht="15">
      <c r="B271" s="100"/>
      <c r="C271" s="100"/>
      <c r="D271" s="101"/>
      <c r="E271" s="100"/>
      <c r="F271" s="102"/>
      <c r="G271" s="100"/>
      <c r="H271" s="100"/>
      <c r="I271" s="100"/>
      <c r="J271" s="100"/>
      <c r="K271" s="100"/>
      <c r="L271" s="103"/>
      <c r="M271" s="103"/>
    </row>
    <row r="272" spans="2:13" ht="15">
      <c r="B272" s="100"/>
      <c r="C272" s="100"/>
      <c r="D272" s="101"/>
      <c r="E272" s="100"/>
      <c r="F272" s="102"/>
      <c r="G272" s="100"/>
      <c r="H272" s="100"/>
      <c r="I272" s="100"/>
      <c r="J272" s="100"/>
      <c r="K272" s="100"/>
      <c r="L272" s="103"/>
      <c r="M272" s="103"/>
    </row>
    <row r="273" spans="2:13" ht="15">
      <c r="B273" s="100"/>
      <c r="C273" s="100"/>
      <c r="D273" s="101"/>
      <c r="E273" s="100"/>
      <c r="F273" s="102"/>
      <c r="G273" s="100"/>
      <c r="H273" s="100"/>
      <c r="I273" s="100"/>
      <c r="J273" s="100"/>
      <c r="K273" s="100"/>
      <c r="L273" s="103"/>
      <c r="M273" s="103"/>
    </row>
    <row r="274" spans="2:13" ht="15">
      <c r="B274" s="100"/>
      <c r="C274" s="100"/>
      <c r="D274" s="101"/>
      <c r="E274" s="100"/>
      <c r="F274" s="102"/>
      <c r="G274" s="100"/>
      <c r="H274" s="100"/>
      <c r="I274" s="100"/>
      <c r="J274" s="100"/>
      <c r="K274" s="100"/>
      <c r="L274" s="103"/>
      <c r="M274" s="103"/>
    </row>
    <row r="275" spans="2:13" ht="15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</row>
    <row r="276" spans="2:13" ht="15">
      <c r="B276" s="100"/>
      <c r="C276" s="100"/>
      <c r="D276" s="101"/>
      <c r="E276" s="100"/>
      <c r="F276" s="102"/>
      <c r="G276" s="100"/>
      <c r="H276" s="100"/>
      <c r="I276" s="100"/>
      <c r="J276" s="100"/>
      <c r="K276" s="100"/>
      <c r="L276" s="103"/>
      <c r="M276" s="103"/>
    </row>
    <row r="277" spans="2:13" ht="15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</row>
    <row r="278" spans="2:13" ht="15">
      <c r="B278" s="100"/>
      <c r="C278" s="100"/>
      <c r="D278" s="101"/>
      <c r="E278" s="100"/>
      <c r="F278" s="102"/>
      <c r="G278" s="100"/>
      <c r="H278" s="100"/>
      <c r="I278" s="100"/>
      <c r="J278" s="100"/>
      <c r="K278" s="100"/>
      <c r="L278" s="103"/>
      <c r="M278" s="103"/>
    </row>
    <row r="279" spans="2:13" ht="15">
      <c r="B279" s="100"/>
      <c r="C279" s="100"/>
      <c r="D279" s="101"/>
      <c r="E279" s="100"/>
      <c r="F279" s="102"/>
      <c r="G279" s="100"/>
      <c r="H279" s="100"/>
      <c r="I279" s="100"/>
      <c r="J279" s="100"/>
      <c r="K279" s="100"/>
      <c r="L279" s="103"/>
      <c r="M279" s="103"/>
    </row>
    <row r="280" spans="2:13" ht="15">
      <c r="B280" s="100"/>
      <c r="C280" s="100"/>
      <c r="D280" s="101"/>
      <c r="E280" s="100"/>
      <c r="F280" s="102"/>
      <c r="G280" s="100"/>
      <c r="H280" s="100"/>
      <c r="I280" s="100"/>
      <c r="J280" s="100"/>
      <c r="K280" s="100"/>
      <c r="L280" s="103"/>
      <c r="M280" s="103"/>
    </row>
    <row r="281" spans="2:13" ht="15">
      <c r="B281" s="100"/>
      <c r="C281" s="100"/>
      <c r="D281" s="101"/>
      <c r="E281" s="100"/>
      <c r="F281" s="102"/>
      <c r="G281" s="100"/>
      <c r="H281" s="100"/>
      <c r="I281" s="100"/>
      <c r="J281" s="100"/>
      <c r="K281" s="100"/>
      <c r="L281" s="103"/>
      <c r="M281" s="103"/>
    </row>
    <row r="282" spans="2:13" ht="15"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</row>
    <row r="283" spans="2:13" ht="15">
      <c r="B283" s="100"/>
      <c r="C283" s="100"/>
      <c r="D283" s="101"/>
      <c r="E283" s="100"/>
      <c r="F283" s="102"/>
      <c r="G283" s="100"/>
      <c r="H283" s="100"/>
      <c r="I283" s="100"/>
      <c r="J283" s="100"/>
      <c r="K283" s="100"/>
      <c r="L283" s="103"/>
      <c r="M283" s="103"/>
    </row>
    <row r="284" spans="2:13" ht="15">
      <c r="B284" s="100"/>
      <c r="C284" s="100"/>
      <c r="D284" s="101"/>
      <c r="E284" s="100"/>
      <c r="F284" s="102"/>
      <c r="G284" s="100"/>
      <c r="H284" s="100"/>
      <c r="I284" s="100"/>
      <c r="J284" s="100"/>
      <c r="K284" s="100"/>
      <c r="L284" s="103"/>
      <c r="M284" s="103"/>
    </row>
    <row r="285" spans="2:13" ht="15">
      <c r="B285" s="100"/>
      <c r="C285" s="100"/>
      <c r="D285" s="101"/>
      <c r="E285" s="100"/>
      <c r="F285" s="102"/>
      <c r="G285" s="100"/>
      <c r="H285" s="100"/>
      <c r="I285" s="100"/>
      <c r="J285" s="100"/>
      <c r="K285" s="100"/>
      <c r="L285" s="103"/>
      <c r="M285" s="103"/>
    </row>
    <row r="286" spans="2:13" ht="15">
      <c r="B286" s="100"/>
      <c r="C286" s="100"/>
      <c r="D286" s="101"/>
      <c r="E286" s="100"/>
      <c r="F286" s="102"/>
      <c r="G286" s="100"/>
      <c r="H286" s="100"/>
      <c r="I286" s="100"/>
      <c r="J286" s="100"/>
      <c r="K286" s="100"/>
      <c r="L286" s="103"/>
      <c r="M286" s="103"/>
    </row>
    <row r="287" spans="2:13" ht="15"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</row>
    <row r="288" spans="2:13" ht="15">
      <c r="B288" s="100"/>
      <c r="C288" s="100"/>
      <c r="D288" s="101"/>
      <c r="E288" s="100"/>
      <c r="F288" s="102"/>
      <c r="G288" s="100"/>
      <c r="H288" s="100"/>
      <c r="I288" s="100"/>
      <c r="J288" s="100"/>
      <c r="K288" s="100"/>
      <c r="L288" s="103"/>
      <c r="M288" s="103"/>
    </row>
    <row r="289" spans="2:13" ht="15">
      <c r="B289" s="100"/>
      <c r="C289" s="100"/>
      <c r="D289" s="101"/>
      <c r="E289" s="100"/>
      <c r="F289" s="102"/>
      <c r="G289" s="100"/>
      <c r="H289" s="100"/>
      <c r="I289" s="100"/>
      <c r="J289" s="100"/>
      <c r="K289" s="100"/>
      <c r="L289" s="103"/>
      <c r="M289" s="103"/>
    </row>
    <row r="290" spans="2:13" ht="15">
      <c r="B290" s="100"/>
      <c r="C290" s="100"/>
      <c r="D290" s="101"/>
      <c r="E290" s="100"/>
      <c r="F290" s="102"/>
      <c r="G290" s="100"/>
      <c r="H290" s="100"/>
      <c r="I290" s="100"/>
      <c r="J290" s="100"/>
      <c r="K290" s="100"/>
      <c r="L290" s="103"/>
      <c r="M290" s="103"/>
    </row>
    <row r="291" spans="2:13" ht="15"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</row>
    <row r="292" spans="2:13" ht="15">
      <c r="B292" s="100"/>
      <c r="C292" s="100"/>
      <c r="D292" s="101"/>
      <c r="E292" s="100"/>
      <c r="F292" s="102"/>
      <c r="G292" s="100"/>
      <c r="H292" s="100"/>
      <c r="I292" s="100"/>
      <c r="J292" s="100"/>
      <c r="K292" s="100"/>
      <c r="L292" s="103"/>
      <c r="M292" s="103"/>
    </row>
    <row r="293" spans="2:13" ht="15"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</row>
    <row r="294" spans="2:13" ht="15">
      <c r="B294" s="100"/>
      <c r="C294" s="100"/>
      <c r="D294" s="101"/>
      <c r="E294" s="100"/>
      <c r="F294" s="102"/>
      <c r="G294" s="100"/>
      <c r="H294" s="100"/>
      <c r="I294" s="100"/>
      <c r="J294" s="100"/>
      <c r="K294" s="100"/>
      <c r="L294" s="103"/>
      <c r="M294" s="103"/>
    </row>
    <row r="295" spans="2:13" ht="15"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</row>
    <row r="296" spans="2:13" ht="15">
      <c r="B296" s="100"/>
      <c r="C296" s="100"/>
      <c r="D296" s="101"/>
      <c r="E296" s="100"/>
      <c r="F296" s="102"/>
      <c r="G296" s="100"/>
      <c r="H296" s="100"/>
      <c r="I296" s="100"/>
      <c r="J296" s="100"/>
      <c r="K296" s="100"/>
      <c r="L296" s="103"/>
      <c r="M296" s="103"/>
    </row>
    <row r="297" spans="2:13" ht="15">
      <c r="B297" s="100"/>
      <c r="C297" s="100"/>
      <c r="D297" s="101"/>
      <c r="E297" s="100"/>
      <c r="F297" s="102"/>
      <c r="G297" s="100"/>
      <c r="H297" s="100"/>
      <c r="I297" s="100"/>
      <c r="J297" s="100"/>
      <c r="K297" s="100"/>
      <c r="L297" s="103"/>
      <c r="M297" s="103"/>
    </row>
    <row r="298" spans="2:13" ht="15"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</row>
    <row r="299" spans="2:13" ht="15">
      <c r="B299" s="100"/>
      <c r="C299" s="100"/>
      <c r="D299" s="101"/>
      <c r="E299" s="100"/>
      <c r="F299" s="102"/>
      <c r="G299" s="100"/>
      <c r="H299" s="100"/>
      <c r="I299" s="100"/>
      <c r="J299" s="100"/>
      <c r="K299" s="100"/>
      <c r="L299" s="103"/>
      <c r="M299" s="103"/>
    </row>
    <row r="300" spans="2:13" ht="15"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</row>
    <row r="301" spans="2:13" ht="15">
      <c r="B301" s="100"/>
      <c r="C301" s="100"/>
      <c r="D301" s="101"/>
      <c r="E301" s="100"/>
      <c r="F301" s="102"/>
      <c r="G301" s="100"/>
      <c r="H301" s="100"/>
      <c r="I301" s="100"/>
      <c r="J301" s="100"/>
      <c r="K301" s="100"/>
      <c r="L301" s="103"/>
      <c r="M301" s="103"/>
    </row>
    <row r="302" spans="2:13" ht="15">
      <c r="B302" s="100"/>
      <c r="C302" s="100"/>
      <c r="D302" s="101"/>
      <c r="E302" s="100"/>
      <c r="F302" s="102"/>
      <c r="G302" s="100"/>
      <c r="H302" s="100"/>
      <c r="I302" s="100"/>
      <c r="J302" s="100"/>
      <c r="K302" s="100"/>
      <c r="L302" s="103"/>
      <c r="M302" s="103"/>
    </row>
    <row r="303" spans="2:13" ht="15">
      <c r="B303" s="100"/>
      <c r="C303" s="100"/>
      <c r="D303" s="101"/>
      <c r="E303" s="100"/>
      <c r="F303" s="102"/>
      <c r="G303" s="100"/>
      <c r="H303" s="100"/>
      <c r="I303" s="100"/>
      <c r="J303" s="100"/>
      <c r="K303" s="100"/>
      <c r="L303" s="103"/>
      <c r="M303" s="103"/>
    </row>
    <row r="304" spans="2:13" ht="15"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</row>
    <row r="305" spans="2:13" ht="15">
      <c r="B305" s="100"/>
      <c r="C305" s="100"/>
      <c r="D305" s="101"/>
      <c r="E305" s="100"/>
      <c r="F305" s="102"/>
      <c r="G305" s="100"/>
      <c r="H305" s="100"/>
      <c r="I305" s="100"/>
      <c r="J305" s="100"/>
      <c r="K305" s="100"/>
      <c r="L305" s="103"/>
      <c r="M305" s="103"/>
    </row>
    <row r="306" spans="2:13" ht="15">
      <c r="B306" s="100"/>
      <c r="C306" s="100"/>
      <c r="D306" s="101"/>
      <c r="E306" s="100"/>
      <c r="F306" s="102"/>
      <c r="G306" s="100"/>
      <c r="H306" s="100"/>
      <c r="I306" s="100"/>
      <c r="J306" s="100"/>
      <c r="K306" s="100"/>
      <c r="L306" s="103"/>
      <c r="M306" s="103"/>
    </row>
    <row r="307" spans="2:13" ht="15">
      <c r="B307" s="100"/>
      <c r="C307" s="100"/>
      <c r="D307" s="101"/>
      <c r="E307" s="100"/>
      <c r="F307" s="102"/>
      <c r="G307" s="100"/>
      <c r="H307" s="100"/>
      <c r="I307" s="100"/>
      <c r="J307" s="100"/>
      <c r="K307" s="100"/>
      <c r="L307" s="103"/>
      <c r="M307" s="103"/>
    </row>
    <row r="308" spans="2:13" ht="15">
      <c r="B308" s="100"/>
      <c r="C308" s="100"/>
      <c r="D308" s="101"/>
      <c r="E308" s="100"/>
      <c r="F308" s="102"/>
      <c r="G308" s="100"/>
      <c r="H308" s="100"/>
      <c r="I308" s="100"/>
      <c r="J308" s="100"/>
      <c r="K308" s="100"/>
      <c r="L308" s="103"/>
      <c r="M308" s="103"/>
    </row>
    <row r="309" spans="2:13" ht="15">
      <c r="B309" s="100"/>
      <c r="C309" s="100"/>
      <c r="D309" s="101"/>
      <c r="E309" s="100"/>
      <c r="F309" s="102"/>
      <c r="G309" s="100"/>
      <c r="H309" s="100"/>
      <c r="I309" s="100"/>
      <c r="J309" s="100"/>
      <c r="K309" s="100"/>
      <c r="L309" s="103"/>
      <c r="M309" s="103"/>
    </row>
    <row r="310" spans="2:13" ht="15"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</row>
    <row r="311" spans="2:13" ht="15">
      <c r="B311" s="100"/>
      <c r="C311" s="100"/>
      <c r="D311" s="101"/>
      <c r="E311" s="100"/>
      <c r="F311" s="102"/>
      <c r="G311" s="100"/>
      <c r="H311" s="100"/>
      <c r="I311" s="100"/>
      <c r="J311" s="100"/>
      <c r="K311" s="100"/>
      <c r="L311" s="103"/>
      <c r="M311" s="103"/>
    </row>
    <row r="312" spans="2:13" ht="15">
      <c r="B312" s="100"/>
      <c r="C312" s="100"/>
      <c r="D312" s="101"/>
      <c r="E312" s="100"/>
      <c r="F312" s="102"/>
      <c r="G312" s="100"/>
      <c r="H312" s="100"/>
      <c r="I312" s="100"/>
      <c r="J312" s="100"/>
      <c r="K312" s="100"/>
      <c r="L312" s="103"/>
      <c r="M312" s="103"/>
    </row>
    <row r="313" spans="2:13" ht="15">
      <c r="B313" s="100"/>
      <c r="C313" s="100"/>
      <c r="D313" s="101"/>
      <c r="E313" s="100"/>
      <c r="F313" s="102"/>
      <c r="G313" s="100"/>
      <c r="H313" s="100"/>
      <c r="I313" s="100"/>
      <c r="J313" s="100"/>
      <c r="K313" s="100"/>
      <c r="L313" s="103"/>
      <c r="M313" s="103"/>
    </row>
    <row r="314" spans="2:13" ht="15">
      <c r="B314" s="100"/>
      <c r="C314" s="100"/>
      <c r="D314" s="101"/>
      <c r="E314" s="100"/>
      <c r="F314" s="102"/>
      <c r="G314" s="100"/>
      <c r="H314" s="100"/>
      <c r="I314" s="100"/>
      <c r="J314" s="100"/>
      <c r="K314" s="100"/>
      <c r="L314" s="103"/>
      <c r="M314" s="103"/>
    </row>
    <row r="315" spans="2:13" ht="15">
      <c r="B315" s="100"/>
      <c r="C315" s="100"/>
      <c r="D315" s="101"/>
      <c r="E315" s="100"/>
      <c r="F315" s="102"/>
      <c r="G315" s="100"/>
      <c r="H315" s="100"/>
      <c r="I315" s="100"/>
      <c r="J315" s="100"/>
      <c r="K315" s="100"/>
      <c r="L315" s="103"/>
      <c r="M315" s="103"/>
    </row>
    <row r="316" spans="2:13" ht="15">
      <c r="B316" s="100"/>
      <c r="C316" s="100"/>
      <c r="D316" s="101"/>
      <c r="E316" s="100"/>
      <c r="F316" s="102"/>
      <c r="G316" s="100"/>
      <c r="H316" s="100"/>
      <c r="I316" s="100"/>
      <c r="J316" s="100"/>
      <c r="K316" s="100"/>
      <c r="L316" s="103"/>
      <c r="M316" s="103"/>
    </row>
    <row r="317" spans="2:13" ht="15">
      <c r="B317" s="100"/>
      <c r="C317" s="100"/>
      <c r="D317" s="101"/>
      <c r="E317" s="100"/>
      <c r="F317" s="102"/>
      <c r="G317" s="100"/>
      <c r="H317" s="100"/>
      <c r="I317" s="100"/>
      <c r="J317" s="100"/>
      <c r="K317" s="100"/>
      <c r="L317" s="103"/>
      <c r="M317" s="103"/>
    </row>
    <row r="318" spans="2:13" ht="15">
      <c r="B318" s="100"/>
      <c r="C318" s="100"/>
      <c r="D318" s="101"/>
      <c r="E318" s="100"/>
      <c r="F318" s="102"/>
      <c r="G318" s="100"/>
      <c r="H318" s="100"/>
      <c r="I318" s="100"/>
      <c r="J318" s="100"/>
      <c r="K318" s="100"/>
      <c r="L318" s="103"/>
      <c r="M318" s="103"/>
    </row>
    <row r="319" spans="2:13" ht="15">
      <c r="B319" s="100"/>
      <c r="C319" s="100"/>
      <c r="D319" s="101"/>
      <c r="E319" s="100"/>
      <c r="F319" s="102"/>
      <c r="G319" s="100"/>
      <c r="H319" s="100"/>
      <c r="I319" s="100"/>
      <c r="J319" s="100"/>
      <c r="K319" s="100"/>
      <c r="L319" s="103"/>
      <c r="M319" s="103"/>
    </row>
    <row r="320" spans="2:13" ht="15">
      <c r="B320" s="100"/>
      <c r="C320" s="100"/>
      <c r="D320" s="101"/>
      <c r="E320" s="100"/>
      <c r="F320" s="102"/>
      <c r="G320" s="100"/>
      <c r="H320" s="100"/>
      <c r="I320" s="100"/>
      <c r="J320" s="100"/>
      <c r="K320" s="100"/>
      <c r="L320" s="103"/>
      <c r="M320" s="103"/>
    </row>
    <row r="321" spans="2:13" ht="15">
      <c r="B321" s="100"/>
      <c r="C321" s="100"/>
      <c r="D321" s="101"/>
      <c r="E321" s="100"/>
      <c r="F321" s="102"/>
      <c r="G321" s="100"/>
      <c r="H321" s="100"/>
      <c r="I321" s="100"/>
      <c r="J321" s="100"/>
      <c r="K321" s="100"/>
      <c r="L321" s="103"/>
      <c r="M321" s="103"/>
    </row>
    <row r="322" spans="2:13" ht="15">
      <c r="B322" s="100"/>
      <c r="C322" s="100"/>
      <c r="D322" s="101"/>
      <c r="E322" s="100"/>
      <c r="F322" s="102"/>
      <c r="G322" s="100"/>
      <c r="H322" s="100"/>
      <c r="I322" s="100"/>
      <c r="J322" s="100"/>
      <c r="K322" s="100"/>
      <c r="L322" s="103"/>
      <c r="M322" s="103"/>
    </row>
    <row r="323" spans="2:13" ht="15">
      <c r="B323" s="100"/>
      <c r="C323" s="100"/>
      <c r="D323" s="101"/>
      <c r="E323" s="100"/>
      <c r="F323" s="102"/>
      <c r="G323" s="100"/>
      <c r="H323" s="100"/>
      <c r="I323" s="100"/>
      <c r="J323" s="100"/>
      <c r="K323" s="100"/>
      <c r="L323" s="103"/>
      <c r="M323" s="103"/>
    </row>
    <row r="324" spans="2:13" ht="15">
      <c r="B324" s="100"/>
      <c r="C324" s="100"/>
      <c r="D324" s="101"/>
      <c r="E324" s="100"/>
      <c r="F324" s="102"/>
      <c r="G324" s="100"/>
      <c r="H324" s="100"/>
      <c r="I324" s="100"/>
      <c r="J324" s="100"/>
      <c r="K324" s="100"/>
      <c r="L324" s="103"/>
      <c r="M324" s="103"/>
    </row>
    <row r="325" spans="2:13" ht="15">
      <c r="B325" s="100"/>
      <c r="C325" s="100"/>
      <c r="D325" s="101"/>
      <c r="E325" s="100"/>
      <c r="F325" s="102"/>
      <c r="G325" s="100"/>
      <c r="H325" s="100"/>
      <c r="I325" s="100"/>
      <c r="J325" s="100"/>
      <c r="K325" s="100"/>
      <c r="L325" s="103"/>
      <c r="M325" s="103"/>
    </row>
    <row r="326" spans="2:13" ht="15">
      <c r="B326" s="100"/>
      <c r="C326" s="100"/>
      <c r="D326" s="101"/>
      <c r="E326" s="100"/>
      <c r="F326" s="102"/>
      <c r="G326" s="100"/>
      <c r="H326" s="100"/>
      <c r="I326" s="100"/>
      <c r="J326" s="100"/>
      <c r="K326" s="100"/>
      <c r="L326" s="103"/>
      <c r="M326" s="103"/>
    </row>
    <row r="327" spans="2:13" ht="15">
      <c r="B327" s="100"/>
      <c r="C327" s="100"/>
      <c r="D327" s="101"/>
      <c r="E327" s="100"/>
      <c r="F327" s="102"/>
      <c r="G327" s="100"/>
      <c r="H327" s="100"/>
      <c r="I327" s="100"/>
      <c r="J327" s="100"/>
      <c r="K327" s="100"/>
      <c r="L327" s="103"/>
      <c r="M327" s="103"/>
    </row>
    <row r="328" spans="2:13" ht="15">
      <c r="B328" s="100"/>
      <c r="C328" s="100"/>
      <c r="D328" s="101"/>
      <c r="E328" s="100"/>
      <c r="F328" s="102"/>
      <c r="G328" s="100"/>
      <c r="H328" s="100"/>
      <c r="I328" s="100"/>
      <c r="J328" s="100"/>
      <c r="K328" s="100"/>
      <c r="L328" s="103"/>
      <c r="M328" s="103"/>
    </row>
    <row r="329" spans="2:13" ht="15">
      <c r="B329" s="100"/>
      <c r="C329" s="100"/>
      <c r="D329" s="101"/>
      <c r="E329" s="100"/>
      <c r="F329" s="102"/>
      <c r="G329" s="100"/>
      <c r="H329" s="100"/>
      <c r="I329" s="100"/>
      <c r="J329" s="100"/>
      <c r="K329" s="100"/>
      <c r="L329" s="103"/>
      <c r="M329" s="103"/>
    </row>
    <row r="330" spans="2:13" ht="15">
      <c r="B330" s="100"/>
      <c r="C330" s="100"/>
      <c r="D330" s="101"/>
      <c r="E330" s="100"/>
      <c r="F330" s="102"/>
      <c r="G330" s="100"/>
      <c r="H330" s="100"/>
      <c r="I330" s="100"/>
      <c r="J330" s="100"/>
      <c r="K330" s="100"/>
      <c r="L330" s="103"/>
      <c r="M330" s="103"/>
    </row>
    <row r="331" spans="2:13" ht="15">
      <c r="B331" s="100"/>
      <c r="C331" s="100"/>
      <c r="D331" s="101"/>
      <c r="E331" s="100"/>
      <c r="F331" s="102"/>
      <c r="G331" s="100"/>
      <c r="H331" s="100"/>
      <c r="I331" s="100"/>
      <c r="J331" s="100"/>
      <c r="K331" s="100"/>
      <c r="L331" s="103"/>
      <c r="M331" s="103"/>
    </row>
    <row r="332" spans="2:13" ht="15">
      <c r="B332" s="100"/>
      <c r="C332" s="100"/>
      <c r="D332" s="101"/>
      <c r="E332" s="100"/>
      <c r="F332" s="102"/>
      <c r="G332" s="100"/>
      <c r="H332" s="100"/>
      <c r="I332" s="100"/>
      <c r="J332" s="100"/>
      <c r="K332" s="100"/>
      <c r="L332" s="103"/>
      <c r="M332" s="103"/>
    </row>
    <row r="333" spans="2:13" ht="15">
      <c r="B333" s="100"/>
      <c r="C333" s="100"/>
      <c r="D333" s="101"/>
      <c r="E333" s="100"/>
      <c r="F333" s="102"/>
      <c r="G333" s="100"/>
      <c r="H333" s="100"/>
      <c r="I333" s="100"/>
      <c r="J333" s="100"/>
      <c r="K333" s="100"/>
      <c r="L333" s="103"/>
      <c r="M333" s="103"/>
    </row>
    <row r="334" spans="2:13" ht="15">
      <c r="B334" s="100"/>
      <c r="C334" s="100"/>
      <c r="D334" s="101"/>
      <c r="E334" s="100"/>
      <c r="F334" s="102"/>
      <c r="G334" s="100"/>
      <c r="H334" s="100"/>
      <c r="I334" s="100"/>
      <c r="J334" s="100"/>
      <c r="K334" s="100"/>
      <c r="L334" s="103"/>
      <c r="M334" s="103"/>
    </row>
    <row r="335" spans="2:13" ht="15">
      <c r="B335" s="100"/>
      <c r="C335" s="100"/>
      <c r="D335" s="101"/>
      <c r="E335" s="100"/>
      <c r="F335" s="102"/>
      <c r="G335" s="100"/>
      <c r="H335" s="100"/>
      <c r="I335" s="100"/>
      <c r="J335" s="100"/>
      <c r="K335" s="100"/>
      <c r="L335" s="103"/>
      <c r="M335" s="103"/>
    </row>
    <row r="336" spans="2:13" ht="15">
      <c r="B336" s="100"/>
      <c r="C336" s="100"/>
      <c r="D336" s="101"/>
      <c r="E336" s="100"/>
      <c r="F336" s="102"/>
      <c r="G336" s="100"/>
      <c r="H336" s="100"/>
      <c r="I336" s="100"/>
      <c r="J336" s="100"/>
      <c r="K336" s="100"/>
      <c r="L336" s="103"/>
      <c r="M336" s="103"/>
    </row>
    <row r="337" spans="2:13" ht="15"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</row>
    <row r="338" spans="2:13" ht="15">
      <c r="B338" s="100"/>
      <c r="C338" s="100"/>
      <c r="D338" s="101"/>
      <c r="E338" s="100"/>
      <c r="F338" s="102"/>
      <c r="G338" s="100"/>
      <c r="H338" s="100"/>
      <c r="I338" s="100"/>
      <c r="J338" s="100"/>
      <c r="K338" s="100"/>
      <c r="L338" s="103"/>
      <c r="M338" s="103"/>
    </row>
    <row r="339" spans="2:13" ht="15">
      <c r="B339" s="100"/>
      <c r="C339" s="100"/>
      <c r="D339" s="101"/>
      <c r="E339" s="100"/>
      <c r="F339" s="102"/>
      <c r="G339" s="100"/>
      <c r="H339" s="100"/>
      <c r="I339" s="100"/>
      <c r="J339" s="100"/>
      <c r="K339" s="100"/>
      <c r="L339" s="103"/>
      <c r="M339" s="103"/>
    </row>
    <row r="340" spans="2:13" ht="15">
      <c r="B340" s="100"/>
      <c r="C340" s="100"/>
      <c r="D340" s="101"/>
      <c r="E340" s="100"/>
      <c r="F340" s="102"/>
      <c r="G340" s="100"/>
      <c r="H340" s="100"/>
      <c r="I340" s="100"/>
      <c r="J340" s="100"/>
      <c r="K340" s="100"/>
      <c r="L340" s="103"/>
      <c r="M340" s="103"/>
    </row>
    <row r="341" spans="2:13" ht="15">
      <c r="B341" s="100"/>
      <c r="C341" s="100"/>
      <c r="D341" s="101"/>
      <c r="E341" s="100"/>
      <c r="F341" s="102"/>
      <c r="G341" s="100"/>
      <c r="H341" s="100"/>
      <c r="I341" s="100"/>
      <c r="J341" s="100"/>
      <c r="K341" s="100"/>
      <c r="L341" s="103"/>
      <c r="M341" s="103"/>
    </row>
    <row r="342" spans="2:13" ht="15">
      <c r="B342" s="100"/>
      <c r="C342" s="100"/>
      <c r="D342" s="101"/>
      <c r="E342" s="100"/>
      <c r="F342" s="102"/>
      <c r="G342" s="100"/>
      <c r="H342" s="100"/>
      <c r="I342" s="100"/>
      <c r="J342" s="100"/>
      <c r="K342" s="100"/>
      <c r="L342" s="103"/>
      <c r="M342" s="103"/>
    </row>
    <row r="343" spans="2:13" ht="15"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</row>
    <row r="344" spans="2:13" ht="15">
      <c r="B344" s="100"/>
      <c r="C344" s="100"/>
      <c r="D344" s="101"/>
      <c r="E344" s="100"/>
      <c r="F344" s="102"/>
      <c r="G344" s="100"/>
      <c r="H344" s="100"/>
      <c r="I344" s="100"/>
      <c r="J344" s="100"/>
      <c r="K344" s="100"/>
      <c r="L344" s="103"/>
      <c r="M344" s="103"/>
    </row>
    <row r="345" spans="2:13" ht="15">
      <c r="B345" s="100"/>
      <c r="C345" s="100"/>
      <c r="D345" s="101"/>
      <c r="E345" s="100"/>
      <c r="F345" s="102"/>
      <c r="G345" s="100"/>
      <c r="H345" s="100"/>
      <c r="I345" s="100"/>
      <c r="J345" s="100"/>
      <c r="K345" s="100"/>
      <c r="L345" s="103"/>
      <c r="M345" s="103"/>
    </row>
    <row r="346" spans="2:13" ht="15">
      <c r="B346" s="100"/>
      <c r="C346" s="100"/>
      <c r="D346" s="101"/>
      <c r="E346" s="100"/>
      <c r="F346" s="102"/>
      <c r="G346" s="100"/>
      <c r="H346" s="100"/>
      <c r="I346" s="100"/>
      <c r="J346" s="100"/>
      <c r="K346" s="100"/>
      <c r="L346" s="103"/>
      <c r="M346" s="103"/>
    </row>
    <row r="347" spans="2:13" ht="15"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</row>
    <row r="348" spans="2:13" ht="15">
      <c r="B348" s="100"/>
      <c r="C348" s="100"/>
      <c r="D348" s="101"/>
      <c r="E348" s="100"/>
      <c r="F348" s="102"/>
      <c r="G348" s="100"/>
      <c r="H348" s="100"/>
      <c r="I348" s="100"/>
      <c r="J348" s="100"/>
      <c r="K348" s="100"/>
      <c r="L348" s="103"/>
      <c r="M348" s="103"/>
    </row>
    <row r="349" spans="2:13" ht="15">
      <c r="B349" s="100"/>
      <c r="C349" s="100"/>
      <c r="D349" s="101"/>
      <c r="E349" s="100"/>
      <c r="F349" s="102"/>
      <c r="G349" s="100"/>
      <c r="H349" s="100"/>
      <c r="I349" s="100"/>
      <c r="J349" s="100"/>
      <c r="K349" s="100"/>
      <c r="L349" s="103"/>
      <c r="M349" s="103"/>
    </row>
    <row r="350" spans="2:13" ht="15">
      <c r="B350" s="100"/>
      <c r="C350" s="100"/>
      <c r="D350" s="101"/>
      <c r="E350" s="100"/>
      <c r="F350" s="102"/>
      <c r="G350" s="100"/>
      <c r="H350" s="100"/>
      <c r="I350" s="100"/>
      <c r="J350" s="100"/>
      <c r="K350" s="100"/>
      <c r="L350" s="103"/>
      <c r="M350" s="103"/>
    </row>
    <row r="351" spans="2:13" ht="15">
      <c r="B351" s="100"/>
      <c r="C351" s="100"/>
      <c r="D351" s="101"/>
      <c r="E351" s="100"/>
      <c r="F351" s="102"/>
      <c r="G351" s="100"/>
      <c r="H351" s="100"/>
      <c r="I351" s="100"/>
      <c r="J351" s="100"/>
      <c r="K351" s="100"/>
      <c r="L351" s="103"/>
      <c r="M351" s="103"/>
    </row>
    <row r="352" spans="2:13" ht="15"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</row>
    <row r="353" spans="2:13" ht="15">
      <c r="B353" s="100"/>
      <c r="C353" s="100"/>
      <c r="D353" s="101"/>
      <c r="E353" s="100"/>
      <c r="F353" s="102"/>
      <c r="G353" s="100"/>
      <c r="H353" s="100"/>
      <c r="I353" s="100"/>
      <c r="J353" s="100"/>
      <c r="K353" s="100"/>
      <c r="L353" s="103"/>
      <c r="M353" s="103"/>
    </row>
    <row r="354" spans="2:13" ht="15">
      <c r="B354" s="100"/>
      <c r="C354" s="100"/>
      <c r="D354" s="101"/>
      <c r="E354" s="100"/>
      <c r="F354" s="102"/>
      <c r="G354" s="100"/>
      <c r="H354" s="100"/>
      <c r="I354" s="100"/>
      <c r="J354" s="100"/>
      <c r="K354" s="100"/>
      <c r="L354" s="103"/>
      <c r="M354" s="103"/>
    </row>
    <row r="355" spans="2:13" ht="15">
      <c r="B355" s="100"/>
      <c r="C355" s="100"/>
      <c r="D355" s="101"/>
      <c r="E355" s="100"/>
      <c r="F355" s="102"/>
      <c r="G355" s="100"/>
      <c r="H355" s="100"/>
      <c r="I355" s="100"/>
      <c r="J355" s="100"/>
      <c r="K355" s="100"/>
      <c r="L355" s="103"/>
      <c r="M355" s="103"/>
    </row>
    <row r="356" spans="2:13" ht="15">
      <c r="B356" s="100"/>
      <c r="C356" s="100"/>
      <c r="D356" s="101"/>
      <c r="E356" s="100"/>
      <c r="F356" s="102"/>
      <c r="G356" s="100"/>
      <c r="H356" s="100"/>
      <c r="I356" s="100"/>
      <c r="J356" s="100"/>
      <c r="K356" s="100"/>
      <c r="L356" s="103"/>
      <c r="M356" s="103"/>
    </row>
    <row r="357" spans="2:13" ht="15">
      <c r="B357" s="100"/>
      <c r="C357" s="100"/>
      <c r="D357" s="101"/>
      <c r="E357" s="100"/>
      <c r="F357" s="102"/>
      <c r="G357" s="100"/>
      <c r="H357" s="100"/>
      <c r="I357" s="100"/>
      <c r="J357" s="100"/>
      <c r="K357" s="100"/>
      <c r="L357" s="103"/>
      <c r="M357" s="103"/>
    </row>
    <row r="358" spans="2:13" ht="15">
      <c r="B358" s="100"/>
      <c r="C358" s="100"/>
      <c r="D358" s="101"/>
      <c r="E358" s="100"/>
      <c r="F358" s="102"/>
      <c r="G358" s="100"/>
      <c r="H358" s="100"/>
      <c r="I358" s="100"/>
      <c r="J358" s="100"/>
      <c r="K358" s="100"/>
      <c r="L358" s="103"/>
      <c r="M358" s="103"/>
    </row>
    <row r="359" spans="2:13" ht="15">
      <c r="B359" s="100"/>
      <c r="C359" s="100"/>
      <c r="D359" s="101"/>
      <c r="E359" s="100"/>
      <c r="F359" s="102"/>
      <c r="G359" s="100"/>
      <c r="H359" s="100"/>
      <c r="I359" s="100"/>
      <c r="J359" s="100"/>
      <c r="K359" s="100"/>
      <c r="L359" s="103"/>
      <c r="M359" s="103"/>
    </row>
    <row r="360" spans="2:13" ht="15">
      <c r="B360" s="100"/>
      <c r="C360" s="100"/>
      <c r="D360" s="101"/>
      <c r="E360" s="100"/>
      <c r="F360" s="102"/>
      <c r="G360" s="100"/>
      <c r="H360" s="100"/>
      <c r="I360" s="100"/>
      <c r="J360" s="100"/>
      <c r="K360" s="100"/>
      <c r="L360" s="103"/>
      <c r="M360" s="103"/>
    </row>
    <row r="361" spans="2:13" ht="15">
      <c r="B361" s="100"/>
      <c r="C361" s="100"/>
      <c r="D361" s="101"/>
      <c r="E361" s="100"/>
      <c r="F361" s="102"/>
      <c r="G361" s="100"/>
      <c r="H361" s="100"/>
      <c r="I361" s="100"/>
      <c r="J361" s="100"/>
      <c r="K361" s="100"/>
      <c r="L361" s="103"/>
      <c r="M361" s="103"/>
    </row>
    <row r="362" spans="2:13" ht="15">
      <c r="B362" s="100"/>
      <c r="C362" s="100"/>
      <c r="D362" s="101"/>
      <c r="E362" s="100"/>
      <c r="F362" s="102"/>
      <c r="G362" s="100"/>
      <c r="H362" s="100"/>
      <c r="I362" s="100"/>
      <c r="J362" s="100"/>
      <c r="K362" s="100"/>
      <c r="L362" s="103"/>
      <c r="M362" s="103"/>
    </row>
    <row r="363" spans="2:13" ht="15">
      <c r="B363" s="100"/>
      <c r="C363" s="100"/>
      <c r="D363" s="101"/>
      <c r="E363" s="100"/>
      <c r="F363" s="102"/>
      <c r="G363" s="100"/>
      <c r="H363" s="100"/>
      <c r="I363" s="100"/>
      <c r="J363" s="100"/>
      <c r="K363" s="100"/>
      <c r="L363" s="103"/>
      <c r="M363" s="103"/>
    </row>
    <row r="364" spans="2:13" ht="15">
      <c r="B364" s="100"/>
      <c r="C364" s="100"/>
      <c r="D364" s="101"/>
      <c r="E364" s="100"/>
      <c r="F364" s="102"/>
      <c r="G364" s="100"/>
      <c r="H364" s="100"/>
      <c r="I364" s="100"/>
      <c r="J364" s="100"/>
      <c r="K364" s="100"/>
      <c r="L364" s="103"/>
      <c r="M364" s="103"/>
    </row>
    <row r="365" spans="2:13" ht="15">
      <c r="B365" s="100"/>
      <c r="C365" s="100"/>
      <c r="D365" s="101"/>
      <c r="E365" s="100"/>
      <c r="F365" s="102"/>
      <c r="G365" s="100"/>
      <c r="H365" s="100"/>
      <c r="I365" s="100"/>
      <c r="J365" s="100"/>
      <c r="K365" s="100"/>
      <c r="L365" s="103"/>
      <c r="M365" s="103"/>
    </row>
    <row r="366" spans="2:13" ht="15">
      <c r="B366" s="100"/>
      <c r="C366" s="100"/>
      <c r="D366" s="101"/>
      <c r="E366" s="100"/>
      <c r="F366" s="102"/>
      <c r="G366" s="100"/>
      <c r="H366" s="100"/>
      <c r="I366" s="100"/>
      <c r="J366" s="100"/>
      <c r="K366" s="100"/>
      <c r="L366" s="103"/>
      <c r="M366" s="103"/>
    </row>
    <row r="367" spans="2:13" ht="15">
      <c r="B367" s="100"/>
      <c r="C367" s="100"/>
      <c r="D367" s="101"/>
      <c r="E367" s="100"/>
      <c r="F367" s="102"/>
      <c r="G367" s="100"/>
      <c r="H367" s="100"/>
      <c r="I367" s="100"/>
      <c r="J367" s="100"/>
      <c r="K367" s="100"/>
      <c r="L367" s="103"/>
      <c r="M367" s="103"/>
    </row>
    <row r="368" spans="2:13" ht="15">
      <c r="B368" s="100"/>
      <c r="C368" s="100"/>
      <c r="D368" s="101"/>
      <c r="E368" s="100"/>
      <c r="F368" s="102"/>
      <c r="G368" s="100"/>
      <c r="H368" s="100"/>
      <c r="I368" s="100"/>
      <c r="J368" s="100"/>
      <c r="K368" s="100"/>
      <c r="L368" s="103"/>
      <c r="M368" s="103"/>
    </row>
    <row r="369" spans="2:13" ht="15">
      <c r="B369" s="100"/>
      <c r="C369" s="100"/>
      <c r="D369" s="101"/>
      <c r="E369" s="100"/>
      <c r="F369" s="102"/>
      <c r="G369" s="100"/>
      <c r="H369" s="100"/>
      <c r="I369" s="100"/>
      <c r="J369" s="100"/>
      <c r="K369" s="100"/>
      <c r="L369" s="103"/>
      <c r="M369" s="103"/>
    </row>
    <row r="370" spans="2:13" ht="15">
      <c r="B370" s="100"/>
      <c r="C370" s="100"/>
      <c r="D370" s="101"/>
      <c r="E370" s="100"/>
      <c r="F370" s="102"/>
      <c r="G370" s="100"/>
      <c r="H370" s="100"/>
      <c r="I370" s="100"/>
      <c r="J370" s="100"/>
      <c r="K370" s="100"/>
      <c r="L370" s="103"/>
      <c r="M370" s="103"/>
    </row>
    <row r="371" spans="2:13" ht="15">
      <c r="B371" s="100"/>
      <c r="C371" s="100"/>
      <c r="D371" s="101"/>
      <c r="E371" s="100"/>
      <c r="F371" s="102"/>
      <c r="G371" s="100"/>
      <c r="H371" s="100"/>
      <c r="I371" s="100"/>
      <c r="J371" s="100"/>
      <c r="K371" s="100"/>
      <c r="L371" s="103"/>
      <c r="M371" s="103"/>
    </row>
    <row r="372" spans="2:13" ht="15">
      <c r="B372" s="100"/>
      <c r="C372" s="100"/>
      <c r="D372" s="101"/>
      <c r="E372" s="100"/>
      <c r="F372" s="102"/>
      <c r="G372" s="100"/>
      <c r="H372" s="100"/>
      <c r="I372" s="100"/>
      <c r="J372" s="100"/>
      <c r="K372" s="100"/>
      <c r="L372" s="103"/>
      <c r="M372" s="103"/>
    </row>
    <row r="373" spans="2:13" ht="15">
      <c r="B373" s="100"/>
      <c r="C373" s="100"/>
      <c r="D373" s="101"/>
      <c r="E373" s="100"/>
      <c r="F373" s="102"/>
      <c r="G373" s="100"/>
      <c r="H373" s="100"/>
      <c r="I373" s="100"/>
      <c r="J373" s="100"/>
      <c r="K373" s="100"/>
      <c r="L373" s="103"/>
      <c r="M373" s="103"/>
    </row>
    <row r="374" spans="2:13" ht="15"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</row>
    <row r="375" spans="2:13" ht="15">
      <c r="B375" s="100"/>
      <c r="C375" s="100"/>
      <c r="D375" s="101"/>
      <c r="E375" s="100"/>
      <c r="F375" s="102"/>
      <c r="G375" s="100"/>
      <c r="H375" s="100"/>
      <c r="I375" s="100"/>
      <c r="J375" s="100"/>
      <c r="K375" s="100"/>
      <c r="L375" s="103"/>
      <c r="M375" s="103"/>
    </row>
    <row r="376" spans="2:13" ht="15">
      <c r="B376" s="100"/>
      <c r="C376" s="100"/>
      <c r="D376" s="101"/>
      <c r="E376" s="100"/>
      <c r="F376" s="102"/>
      <c r="G376" s="100"/>
      <c r="H376" s="100"/>
      <c r="I376" s="100"/>
      <c r="J376" s="100"/>
      <c r="K376" s="100"/>
      <c r="L376" s="103"/>
      <c r="M376" s="103"/>
    </row>
    <row r="377" spans="2:13" ht="15">
      <c r="B377" s="100"/>
      <c r="C377" s="100"/>
      <c r="D377" s="101"/>
      <c r="E377" s="100"/>
      <c r="F377" s="102"/>
      <c r="G377" s="100"/>
      <c r="H377" s="100"/>
      <c r="I377" s="100"/>
      <c r="J377" s="100"/>
      <c r="K377" s="100"/>
      <c r="L377" s="103"/>
      <c r="M377" s="103"/>
    </row>
    <row r="378" spans="2:13" ht="15">
      <c r="B378" s="100"/>
      <c r="C378" s="100"/>
      <c r="D378" s="101"/>
      <c r="E378" s="100"/>
      <c r="F378" s="102"/>
      <c r="G378" s="100"/>
      <c r="H378" s="100"/>
      <c r="I378" s="100"/>
      <c r="J378" s="100"/>
      <c r="K378" s="100"/>
      <c r="L378" s="103"/>
      <c r="M378" s="103"/>
    </row>
    <row r="379" spans="2:13" ht="15">
      <c r="B379" s="100"/>
      <c r="C379" s="100"/>
      <c r="D379" s="101"/>
      <c r="E379" s="100"/>
      <c r="F379" s="102"/>
      <c r="G379" s="100"/>
      <c r="H379" s="100"/>
      <c r="I379" s="100"/>
      <c r="J379" s="100"/>
      <c r="K379" s="100"/>
      <c r="L379" s="103"/>
      <c r="M379" s="103"/>
    </row>
    <row r="380" spans="2:13" ht="15">
      <c r="B380" s="100"/>
      <c r="C380" s="100"/>
      <c r="D380" s="101"/>
      <c r="E380" s="100"/>
      <c r="F380" s="102"/>
      <c r="G380" s="100"/>
      <c r="H380" s="100"/>
      <c r="I380" s="100"/>
      <c r="J380" s="100"/>
      <c r="K380" s="100"/>
      <c r="L380" s="103"/>
      <c r="M380" s="103"/>
    </row>
    <row r="381" spans="2:13" ht="15">
      <c r="B381" s="100"/>
      <c r="C381" s="100"/>
      <c r="D381" s="101"/>
      <c r="E381" s="100"/>
      <c r="F381" s="102"/>
      <c r="G381" s="100"/>
      <c r="H381" s="100"/>
      <c r="I381" s="100"/>
      <c r="J381" s="100"/>
      <c r="K381" s="100"/>
      <c r="L381" s="103"/>
      <c r="M381" s="103"/>
    </row>
    <row r="382" spans="2:13" ht="15">
      <c r="B382" s="100"/>
      <c r="C382" s="100"/>
      <c r="D382" s="101"/>
      <c r="E382" s="100"/>
      <c r="F382" s="102"/>
      <c r="G382" s="100"/>
      <c r="H382" s="100"/>
      <c r="I382" s="100"/>
      <c r="J382" s="100"/>
      <c r="K382" s="100"/>
      <c r="L382" s="103"/>
      <c r="M382" s="103"/>
    </row>
    <row r="383" spans="2:13" ht="15">
      <c r="B383" s="100"/>
      <c r="C383" s="100"/>
      <c r="D383" s="101"/>
      <c r="E383" s="100"/>
      <c r="F383" s="102"/>
      <c r="G383" s="100"/>
      <c r="H383" s="100"/>
      <c r="I383" s="100"/>
      <c r="J383" s="100"/>
      <c r="K383" s="100"/>
      <c r="L383" s="103"/>
      <c r="M383" s="103"/>
    </row>
    <row r="384" spans="2:13" ht="15">
      <c r="B384" s="100"/>
      <c r="C384" s="100"/>
      <c r="D384" s="101"/>
      <c r="E384" s="100"/>
      <c r="F384" s="102"/>
      <c r="G384" s="100"/>
      <c r="H384" s="100"/>
      <c r="I384" s="100"/>
      <c r="J384" s="100"/>
      <c r="K384" s="100"/>
      <c r="L384" s="103"/>
      <c r="M384" s="103"/>
    </row>
    <row r="385" spans="2:13" ht="15">
      <c r="B385" s="100"/>
      <c r="C385" s="100"/>
      <c r="D385" s="101"/>
      <c r="E385" s="100"/>
      <c r="F385" s="102"/>
      <c r="G385" s="100"/>
      <c r="H385" s="100"/>
      <c r="I385" s="100"/>
      <c r="J385" s="100"/>
      <c r="K385" s="100"/>
      <c r="L385" s="103"/>
      <c r="M385" s="103"/>
    </row>
    <row r="386" spans="2:13" ht="15">
      <c r="B386" s="100"/>
      <c r="C386" s="100"/>
      <c r="D386" s="101"/>
      <c r="E386" s="100"/>
      <c r="F386" s="102"/>
      <c r="G386" s="100"/>
      <c r="H386" s="100"/>
      <c r="I386" s="100"/>
      <c r="J386" s="100"/>
      <c r="K386" s="100"/>
      <c r="L386" s="103"/>
      <c r="M386" s="103"/>
    </row>
    <row r="387" spans="2:13" ht="15">
      <c r="B387" s="100"/>
      <c r="C387" s="100"/>
      <c r="D387" s="101"/>
      <c r="E387" s="100"/>
      <c r="F387" s="102"/>
      <c r="G387" s="100"/>
      <c r="H387" s="100"/>
      <c r="I387" s="100"/>
      <c r="J387" s="100"/>
      <c r="K387" s="100"/>
      <c r="L387" s="103"/>
      <c r="M387" s="103"/>
    </row>
    <row r="388" spans="2:13" ht="15">
      <c r="B388" s="100"/>
      <c r="C388" s="100"/>
      <c r="D388" s="101"/>
      <c r="E388" s="100"/>
      <c r="F388" s="102"/>
      <c r="G388" s="100"/>
      <c r="H388" s="100"/>
      <c r="I388" s="100"/>
      <c r="J388" s="100"/>
      <c r="K388" s="100"/>
      <c r="L388" s="103"/>
      <c r="M388" s="103"/>
    </row>
    <row r="389" spans="2:13" ht="15">
      <c r="B389" s="100"/>
      <c r="C389" s="100"/>
      <c r="D389" s="101"/>
      <c r="E389" s="100"/>
      <c r="F389" s="102"/>
      <c r="G389" s="100"/>
      <c r="H389" s="100"/>
      <c r="I389" s="100"/>
      <c r="J389" s="100"/>
      <c r="K389" s="100"/>
      <c r="L389" s="103"/>
      <c r="M389" s="103"/>
    </row>
  </sheetData>
  <sheetProtection password="C0E4" sheet="1" objects="1" scenarios="1" selectLockedCells="1"/>
  <mergeCells count="1">
    <mergeCell ref="B1:M2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JasperDecock</dc:creator>
  <cp:keywords/>
  <dc:description/>
  <cp:lastModifiedBy>winxp</cp:lastModifiedBy>
  <cp:lastPrinted>2014-10-13T10:12:33Z</cp:lastPrinted>
  <dcterms:created xsi:type="dcterms:W3CDTF">2014-08-05T20:44:43Z</dcterms:created>
  <dcterms:modified xsi:type="dcterms:W3CDTF">2014-10-14T12:17:52Z</dcterms:modified>
  <cp:category/>
  <cp:version/>
  <cp:contentType/>
  <cp:contentStatus/>
</cp:coreProperties>
</file>